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7340b517e64b91/Documentos/TRABAJO DE DIPLOMADO/"/>
    </mc:Choice>
  </mc:AlternateContent>
  <xr:revisionPtr revIDLastSave="0" documentId="8_{F21AFF3A-1C24-4B32-9907-247BDBA79A5A}" xr6:coauthVersionLast="47" xr6:coauthVersionMax="47" xr10:uidLastSave="{00000000-0000-0000-0000-000000000000}"/>
  <bookViews>
    <workbookView xWindow="-120" yWindow="-120" windowWidth="20730" windowHeight="11040" activeTab="5" xr2:uid="{327CFD1B-3641-49E4-B0BB-30DE457DFA17}"/>
  </bookViews>
  <sheets>
    <sheet name="NUTRAB" sheetId="2" r:id="rId1"/>
    <sheet name="NOVAMED " sheetId="3" r:id="rId2"/>
    <sheet name="ARTHROMEDS" sheetId="4" r:id="rId3"/>
    <sheet name="SALUTI" sheetId="10" r:id="rId4"/>
    <sheet name="NEGOCIEMOS " sheetId="5" r:id="rId5"/>
    <sheet name="VALP" sheetId="6" r:id="rId6"/>
    <sheet name="allwes" sheetId="7" r:id="rId7"/>
    <sheet name="DESMEDICOS 2" sheetId="8" r:id="rId8"/>
    <sheet name="MESSEN " sheetId="9" r:id="rId9"/>
    <sheet name="TECNOFARMA" sheetId="11" r:id="rId10"/>
    <sheet name="OSCAR URREGO " sheetId="12" r:id="rId11"/>
    <sheet name="QUIRURMED" sheetId="35" r:id="rId12"/>
    <sheet name="QUIRURM1" sheetId="36" r:id="rId13"/>
    <sheet name="ECOJARDIN" sheetId="13" r:id="rId14"/>
    <sheet name="IMPORMEDICAL " sheetId="14" r:id="rId15"/>
    <sheet name="EUROETIKA" sheetId="26" r:id="rId16"/>
    <sheet name="HEEL" sheetId="15" r:id="rId17"/>
    <sheet name="GUIRO" sheetId="16" r:id="rId18"/>
    <sheet name="DOLLARCITY " sheetId="27" r:id="rId19"/>
    <sheet name="DESMEDICOS" sheetId="19" r:id="rId20"/>
    <sheet name="TECNOFARMA1" sheetId="20" r:id="rId21"/>
    <sheet name="PANGEA" sheetId="21" r:id="rId22"/>
    <sheet name="UROCCIDENTE" sheetId="22" r:id="rId23"/>
    <sheet name="FUTURO" sheetId="23" r:id="rId24"/>
    <sheet name="MACLOVIO " sheetId="24" r:id="rId25"/>
    <sheet name="BIOLOGICA" sheetId="25" r:id="rId26"/>
    <sheet name="EXPRESSMEDICAL" sheetId="28" r:id="rId27"/>
    <sheet name="COBO" sheetId="29" r:id="rId28"/>
    <sheet name="EXPRESSMEDICA" sheetId="30" r:id="rId29"/>
    <sheet name="BIOLAB" sheetId="32" r:id="rId30"/>
    <sheet name="ALLERS1" sheetId="31" r:id="rId31"/>
    <sheet name="Hoja2" sheetId="33" r:id="rId32"/>
  </sheets>
  <definedNames>
    <definedName name="_xlnm.Print_Area" localSheetId="6">allwes!$A$1:$O$22</definedName>
    <definedName name="_xlnm.Print_Area" localSheetId="2">ARTHROMEDS!$A$1:$Q$17</definedName>
    <definedName name="_xlnm.Print_Area" localSheetId="25">BIOLOGICA!$A$1:$P$13</definedName>
    <definedName name="_xlnm.Print_Area" localSheetId="27">COBO!$A$1:$P$13</definedName>
    <definedName name="_xlnm.Print_Area" localSheetId="19">DESMEDICOS!$A$1:$Q$19</definedName>
    <definedName name="_xlnm.Print_Area" localSheetId="7">'DESMEDICOS 2'!$A$1:$P$16</definedName>
    <definedName name="_xlnm.Print_Area" localSheetId="13">ECOJARDIN!$A$1:$Q$21</definedName>
    <definedName name="_xlnm.Print_Area" localSheetId="15">EUROETIKA!$A$1:$Q$20</definedName>
    <definedName name="_xlnm.Print_Area" localSheetId="26">EXPRESSMEDICAL!$A$1:$Q$18</definedName>
    <definedName name="_xlnm.Print_Area" localSheetId="23">FUTURO!$A$1:$Q$17</definedName>
    <definedName name="_xlnm.Print_Area" localSheetId="17">GUIRO!$A$1:$Q$19</definedName>
    <definedName name="_xlnm.Print_Area" localSheetId="16">HEEL!$A$1:$P$19</definedName>
    <definedName name="_xlnm.Print_Area" localSheetId="14">'IMPORMEDICAL '!$A$1:$Q$19</definedName>
    <definedName name="_xlnm.Print_Area" localSheetId="8">'MESSEN '!$A$1:$Q$19</definedName>
    <definedName name="_xlnm.Print_Area" localSheetId="4">'NEGOCIEMOS '!$A$1:$P$12</definedName>
    <definedName name="_xlnm.Print_Area" localSheetId="1">'NOVAMED '!$A$1:$S$17</definedName>
    <definedName name="_xlnm.Print_Area" localSheetId="0">NUTRAB!$A$1:$Q$20</definedName>
    <definedName name="_xlnm.Print_Area" localSheetId="10">'OSCAR URREGO '!$A$1:$Q$19</definedName>
    <definedName name="_xlnm.Print_Area" localSheetId="21">PANGEA!$A$1:$Q$20</definedName>
    <definedName name="_xlnm.Print_Area" localSheetId="11">QUIRURMED!$A$1:$Q$15</definedName>
    <definedName name="_xlnm.Print_Area" localSheetId="3">SALUTI!$A$1:$O$18</definedName>
    <definedName name="_xlnm.Print_Area" localSheetId="9">TECNOFARMA!$A$1:$Q$20</definedName>
    <definedName name="_xlnm.Print_Area" localSheetId="20">TECNOFARMA1!$A$1:$Q$20</definedName>
    <definedName name="_xlnm.Print_Area" localSheetId="5">VALP!$A$1:$Q$24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9" i="6" l="1"/>
  <c r="M18" i="6"/>
  <c r="L18" i="6"/>
  <c r="L19" i="6"/>
  <c r="L17" i="6"/>
  <c r="M17" i="6"/>
  <c r="K15" i="15"/>
  <c r="L15" i="15"/>
  <c r="L6" i="5"/>
  <c r="L7" i="5"/>
  <c r="L8" i="5"/>
  <c r="L9" i="5"/>
  <c r="L10" i="5"/>
  <c r="L5" i="21"/>
  <c r="L8" i="2"/>
  <c r="M8" i="2"/>
  <c r="L10" i="2"/>
  <c r="L11" i="2"/>
  <c r="L12" i="2"/>
  <c r="L13" i="2"/>
  <c r="L14" i="2"/>
  <c r="L15" i="2"/>
  <c r="L16" i="2"/>
  <c r="K14" i="15"/>
  <c r="K16" i="15"/>
  <c r="L14" i="15"/>
  <c r="L13" i="15"/>
  <c r="L12" i="15"/>
  <c r="L11" i="15"/>
  <c r="L10" i="15"/>
  <c r="M12" i="23"/>
  <c r="K10" i="15"/>
  <c r="K11" i="15"/>
  <c r="K12" i="15"/>
  <c r="K13" i="15"/>
  <c r="L12" i="23"/>
  <c r="M9" i="23"/>
  <c r="L9" i="23"/>
  <c r="M7" i="23"/>
  <c r="M8" i="23"/>
  <c r="L7" i="23"/>
  <c r="L8" i="23"/>
  <c r="M17" i="31"/>
  <c r="M5" i="5"/>
  <c r="L5" i="5"/>
  <c r="L6" i="31"/>
  <c r="L7" i="31"/>
  <c r="L8" i="31"/>
  <c r="L9" i="31"/>
  <c r="L10" i="31"/>
  <c r="L11" i="31"/>
  <c r="L12" i="31"/>
  <c r="L13" i="31"/>
  <c r="L14" i="31"/>
  <c r="L15" i="31"/>
  <c r="L16" i="31"/>
  <c r="L5" i="31"/>
  <c r="M5" i="31"/>
  <c r="M6" i="31"/>
  <c r="M7" i="31"/>
  <c r="M8" i="31"/>
  <c r="M9" i="31"/>
  <c r="M10" i="31"/>
  <c r="M11" i="31"/>
  <c r="M12" i="31"/>
  <c r="M13" i="31"/>
  <c r="M14" i="31"/>
  <c r="M15" i="31"/>
  <c r="M16" i="31"/>
  <c r="M7" i="14"/>
  <c r="L7" i="14"/>
  <c r="L5" i="16"/>
  <c r="K20" i="7"/>
  <c r="L14" i="7"/>
  <c r="L13" i="7"/>
  <c r="K13" i="7"/>
  <c r="K14" i="7"/>
  <c r="L20" i="7"/>
  <c r="K19" i="7"/>
  <c r="L19" i="7"/>
  <c r="J21" i="7"/>
  <c r="L6" i="36"/>
  <c r="L7" i="36"/>
  <c r="L8" i="36"/>
  <c r="L9" i="36"/>
  <c r="L10" i="36"/>
  <c r="L5" i="36"/>
  <c r="M6" i="6"/>
  <c r="M7" i="6"/>
  <c r="M8" i="6"/>
  <c r="M9" i="6"/>
  <c r="M10" i="6"/>
  <c r="M11" i="6"/>
  <c r="M12" i="6"/>
  <c r="M13" i="6"/>
  <c r="M14" i="6"/>
  <c r="M15" i="6"/>
  <c r="M16" i="6"/>
  <c r="M16" i="4"/>
  <c r="M9" i="5"/>
  <c r="M6" i="3"/>
  <c r="L8" i="15"/>
  <c r="L9" i="15"/>
  <c r="L16" i="15"/>
  <c r="K8" i="15"/>
  <c r="K9" i="15"/>
  <c r="L5" i="13"/>
  <c r="L5" i="4"/>
  <c r="L5" i="29"/>
  <c r="L12" i="35"/>
  <c r="K12" i="35"/>
  <c r="L6" i="35"/>
  <c r="L7" i="35"/>
  <c r="L8" i="35"/>
  <c r="L9" i="35"/>
  <c r="L5" i="35"/>
  <c r="L15" i="6"/>
  <c r="L14" i="6"/>
  <c r="L16" i="6"/>
  <c r="L13" i="6"/>
  <c r="L7" i="6"/>
  <c r="K15" i="7"/>
  <c r="L15" i="7"/>
  <c r="K17" i="7"/>
  <c r="L17" i="7"/>
  <c r="M10" i="36"/>
  <c r="M6" i="36"/>
  <c r="M7" i="36"/>
  <c r="M8" i="36"/>
  <c r="M9" i="36"/>
  <c r="M5" i="36"/>
  <c r="M5" i="23"/>
  <c r="M6" i="23"/>
  <c r="M10" i="23"/>
  <c r="L5" i="23"/>
  <c r="L6" i="23"/>
  <c r="L10" i="23"/>
  <c r="M6" i="2"/>
  <c r="M7" i="2"/>
  <c r="L6" i="2"/>
  <c r="L7" i="2"/>
  <c r="M9" i="35"/>
  <c r="M8" i="35"/>
  <c r="M7" i="35"/>
  <c r="M6" i="35"/>
  <c r="M5" i="35"/>
  <c r="M5" i="4"/>
  <c r="L6" i="7"/>
  <c r="L7" i="7"/>
  <c r="L8" i="7"/>
  <c r="L9" i="7"/>
  <c r="L10" i="7"/>
  <c r="L11" i="7"/>
  <c r="L12" i="7"/>
  <c r="L16" i="7"/>
  <c r="L18" i="7"/>
  <c r="K18" i="7"/>
  <c r="L6" i="16"/>
  <c r="K5" i="7"/>
  <c r="L6" i="29"/>
  <c r="L7" i="29"/>
  <c r="M7" i="25"/>
  <c r="L7" i="25"/>
  <c r="K6" i="15"/>
  <c r="K7" i="15"/>
  <c r="K5" i="15"/>
  <c r="L12" i="6"/>
  <c r="K9" i="7"/>
  <c r="K10" i="7"/>
  <c r="K11" i="7"/>
  <c r="K12" i="7"/>
  <c r="K16" i="7"/>
  <c r="M5" i="25"/>
  <c r="L5" i="25"/>
  <c r="L6" i="8"/>
  <c r="M6" i="8"/>
  <c r="M8" i="5"/>
  <c r="M5" i="12"/>
  <c r="L5" i="12"/>
  <c r="L5" i="33"/>
  <c r="L15" i="33"/>
  <c r="K15" i="33"/>
  <c r="M14" i="33"/>
  <c r="L14" i="33"/>
  <c r="M13" i="33"/>
  <c r="L13" i="33"/>
  <c r="M12" i="33"/>
  <c r="L12" i="33"/>
  <c r="M11" i="33"/>
  <c r="L11" i="33"/>
  <c r="M5" i="33"/>
  <c r="M15" i="33" s="1"/>
  <c r="L18" i="21"/>
  <c r="M5" i="29"/>
  <c r="L6" i="25"/>
  <c r="M8" i="14"/>
  <c r="M9" i="14"/>
  <c r="M10" i="14"/>
  <c r="L8" i="14"/>
  <c r="L9" i="14"/>
  <c r="L10" i="14"/>
  <c r="L5" i="32"/>
  <c r="L17" i="32" s="1"/>
  <c r="L5" i="30"/>
  <c r="K17" i="32"/>
  <c r="M16" i="32"/>
  <c r="L16" i="32"/>
  <c r="M15" i="32"/>
  <c r="L15" i="32"/>
  <c r="M14" i="32"/>
  <c r="L14" i="32"/>
  <c r="M13" i="32"/>
  <c r="L13" i="32"/>
  <c r="M12" i="32"/>
  <c r="L12" i="32"/>
  <c r="M11" i="32"/>
  <c r="L11" i="32"/>
  <c r="M10" i="32"/>
  <c r="L10" i="32"/>
  <c r="M9" i="32"/>
  <c r="L9" i="32"/>
  <c r="M8" i="32"/>
  <c r="L8" i="32"/>
  <c r="M17" i="32"/>
  <c r="L5" i="7"/>
  <c r="L9" i="6"/>
  <c r="L8" i="6"/>
  <c r="L6" i="6"/>
  <c r="L7" i="15"/>
  <c r="L6" i="15"/>
  <c r="L5" i="15"/>
  <c r="L11" i="6"/>
  <c r="L10" i="6"/>
  <c r="M7" i="5"/>
  <c r="M6" i="5"/>
  <c r="L5" i="20"/>
  <c r="L17" i="30"/>
  <c r="K17" i="30"/>
  <c r="M16" i="30"/>
  <c r="L16" i="30"/>
  <c r="M15" i="30"/>
  <c r="L15" i="30"/>
  <c r="M14" i="30"/>
  <c r="L14" i="30"/>
  <c r="M13" i="30"/>
  <c r="L13" i="30"/>
  <c r="M12" i="30"/>
  <c r="L12" i="30"/>
  <c r="M11" i="30"/>
  <c r="L11" i="30"/>
  <c r="M10" i="30"/>
  <c r="L10" i="30"/>
  <c r="M9" i="30"/>
  <c r="L9" i="30"/>
  <c r="M8" i="30"/>
  <c r="L8" i="30"/>
  <c r="M7" i="30"/>
  <c r="L7" i="30"/>
  <c r="M6" i="30"/>
  <c r="L6" i="30"/>
  <c r="M5" i="30"/>
  <c r="M17" i="30" s="1"/>
  <c r="K11" i="29"/>
  <c r="M10" i="29"/>
  <c r="L10" i="29"/>
  <c r="M9" i="29"/>
  <c r="L9" i="29"/>
  <c r="M8" i="29"/>
  <c r="L8" i="29"/>
  <c r="K18" i="27"/>
  <c r="M17" i="27"/>
  <c r="L17" i="27"/>
  <c r="M16" i="27"/>
  <c r="L16" i="27"/>
  <c r="M15" i="27"/>
  <c r="L15" i="27"/>
  <c r="M14" i="27"/>
  <c r="L14" i="27"/>
  <c r="M13" i="27"/>
  <c r="L13" i="27"/>
  <c r="M12" i="27"/>
  <c r="L12" i="27"/>
  <c r="M11" i="27"/>
  <c r="L11" i="27"/>
  <c r="M10" i="27"/>
  <c r="L10" i="27"/>
  <c r="M9" i="27"/>
  <c r="L9" i="27"/>
  <c r="M8" i="27"/>
  <c r="L8" i="27"/>
  <c r="M7" i="27"/>
  <c r="L7" i="27"/>
  <c r="M6" i="27"/>
  <c r="L6" i="27"/>
  <c r="M5" i="27"/>
  <c r="M18" i="27" s="1"/>
  <c r="L5" i="27"/>
  <c r="L18" i="27" s="1"/>
  <c r="K17" i="26"/>
  <c r="M16" i="26"/>
  <c r="L16" i="26"/>
  <c r="M15" i="26"/>
  <c r="L15" i="26"/>
  <c r="M14" i="26"/>
  <c r="L14" i="26"/>
  <c r="M13" i="26"/>
  <c r="L13" i="26"/>
  <c r="M12" i="26"/>
  <c r="L12" i="26"/>
  <c r="M11" i="26"/>
  <c r="L11" i="26"/>
  <c r="M10" i="26"/>
  <c r="L10" i="26"/>
  <c r="M9" i="26"/>
  <c r="L9" i="26"/>
  <c r="M8" i="26"/>
  <c r="L8" i="26"/>
  <c r="M7" i="26"/>
  <c r="L7" i="26"/>
  <c r="M6" i="26"/>
  <c r="L6" i="26"/>
  <c r="M5" i="26"/>
  <c r="L5" i="26"/>
  <c r="K17" i="28"/>
  <c r="M16" i="28"/>
  <c r="L16" i="28"/>
  <c r="M15" i="28"/>
  <c r="L15" i="28"/>
  <c r="M14" i="28"/>
  <c r="L14" i="28"/>
  <c r="M13" i="28"/>
  <c r="L13" i="28"/>
  <c r="M12" i="28"/>
  <c r="L12" i="28"/>
  <c r="M11" i="28"/>
  <c r="L11" i="28"/>
  <c r="M10" i="28"/>
  <c r="L10" i="28"/>
  <c r="M9" i="28"/>
  <c r="L9" i="28"/>
  <c r="M8" i="28"/>
  <c r="L8" i="28"/>
  <c r="M7" i="28"/>
  <c r="L7" i="28"/>
  <c r="M6" i="28"/>
  <c r="L6" i="28"/>
  <c r="M5" i="28"/>
  <c r="L5" i="28"/>
  <c r="M6" i="25"/>
  <c r="K16" i="24"/>
  <c r="M15" i="24"/>
  <c r="L15" i="24"/>
  <c r="M14" i="24"/>
  <c r="L14" i="24"/>
  <c r="M13" i="24"/>
  <c r="L13" i="24"/>
  <c r="M12" i="24"/>
  <c r="L12" i="24"/>
  <c r="M11" i="24"/>
  <c r="L11" i="24"/>
  <c r="M10" i="24"/>
  <c r="L10" i="24"/>
  <c r="M9" i="24"/>
  <c r="L9" i="24"/>
  <c r="M8" i="24"/>
  <c r="L8" i="24"/>
  <c r="M7" i="24"/>
  <c r="L7" i="24"/>
  <c r="M6" i="24"/>
  <c r="L6" i="24"/>
  <c r="M5" i="24"/>
  <c r="L5" i="24"/>
  <c r="K14" i="23"/>
  <c r="M13" i="23"/>
  <c r="L13" i="23"/>
  <c r="M11" i="23"/>
  <c r="L11" i="23"/>
  <c r="K18" i="22"/>
  <c r="M17" i="22"/>
  <c r="L17" i="22"/>
  <c r="M16" i="22"/>
  <c r="L16" i="22"/>
  <c r="M15" i="22"/>
  <c r="L15" i="22"/>
  <c r="M14" i="22"/>
  <c r="L14" i="22"/>
  <c r="M13" i="22"/>
  <c r="L13" i="22"/>
  <c r="M12" i="22"/>
  <c r="L12" i="22"/>
  <c r="M11" i="22"/>
  <c r="L11" i="22"/>
  <c r="M10" i="22"/>
  <c r="L10" i="22"/>
  <c r="M9" i="22"/>
  <c r="L9" i="22"/>
  <c r="M8" i="22"/>
  <c r="L8" i="22"/>
  <c r="M7" i="22"/>
  <c r="L7" i="22"/>
  <c r="M6" i="22"/>
  <c r="L6" i="22"/>
  <c r="M5" i="22"/>
  <c r="L5" i="22"/>
  <c r="K18" i="21"/>
  <c r="M17" i="21"/>
  <c r="L17" i="21"/>
  <c r="M16" i="21"/>
  <c r="L16" i="21"/>
  <c r="M15" i="21"/>
  <c r="L15" i="21"/>
  <c r="M14" i="21"/>
  <c r="L14" i="21"/>
  <c r="M13" i="21"/>
  <c r="L13" i="21"/>
  <c r="M12" i="21"/>
  <c r="L12" i="21"/>
  <c r="M11" i="21"/>
  <c r="L11" i="21"/>
  <c r="M10" i="21"/>
  <c r="L10" i="21"/>
  <c r="M9" i="21"/>
  <c r="L9" i="21"/>
  <c r="M8" i="21"/>
  <c r="L8" i="21"/>
  <c r="M7" i="21"/>
  <c r="L7" i="21"/>
  <c r="M6" i="21"/>
  <c r="L6" i="21"/>
  <c r="M5" i="21"/>
  <c r="M18" i="21" s="1"/>
  <c r="K8" i="7"/>
  <c r="K18" i="20"/>
  <c r="M17" i="20"/>
  <c r="L17" i="20"/>
  <c r="M16" i="20"/>
  <c r="L16" i="20"/>
  <c r="M15" i="20"/>
  <c r="L15" i="20"/>
  <c r="M14" i="20"/>
  <c r="L14" i="20"/>
  <c r="M13" i="20"/>
  <c r="L13" i="20"/>
  <c r="M12" i="20"/>
  <c r="L12" i="20"/>
  <c r="M11" i="20"/>
  <c r="L11" i="20"/>
  <c r="M10" i="20"/>
  <c r="L10" i="20"/>
  <c r="M9" i="20"/>
  <c r="L9" i="20"/>
  <c r="M8" i="20"/>
  <c r="L8" i="20"/>
  <c r="M7" i="20"/>
  <c r="L7" i="20"/>
  <c r="M6" i="20"/>
  <c r="L6" i="20"/>
  <c r="M5" i="20"/>
  <c r="L6" i="19"/>
  <c r="L7" i="19"/>
  <c r="L5" i="19"/>
  <c r="K18" i="19"/>
  <c r="M17" i="19"/>
  <c r="L17" i="19"/>
  <c r="M16" i="19"/>
  <c r="L16" i="19"/>
  <c r="M15" i="19"/>
  <c r="L15" i="19"/>
  <c r="M14" i="19"/>
  <c r="L14" i="19"/>
  <c r="M13" i="19"/>
  <c r="L13" i="19"/>
  <c r="M12" i="19"/>
  <c r="L12" i="19"/>
  <c r="M11" i="19"/>
  <c r="L11" i="19"/>
  <c r="M10" i="19"/>
  <c r="L10" i="19"/>
  <c r="M9" i="19"/>
  <c r="L9" i="19"/>
  <c r="M8" i="19"/>
  <c r="L8" i="19"/>
  <c r="M7" i="19"/>
  <c r="M6" i="19"/>
  <c r="M5" i="19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9" i="16"/>
  <c r="L9" i="16"/>
  <c r="M8" i="16"/>
  <c r="L8" i="16"/>
  <c r="M7" i="16"/>
  <c r="L7" i="16"/>
  <c r="M5" i="16"/>
  <c r="L16" i="14"/>
  <c r="M15" i="14"/>
  <c r="L15" i="14"/>
  <c r="M14" i="14"/>
  <c r="L14" i="14"/>
  <c r="M13" i="14"/>
  <c r="L13" i="14"/>
  <c r="M12" i="14"/>
  <c r="L12" i="14"/>
  <c r="M11" i="14"/>
  <c r="L11" i="14"/>
  <c r="M6" i="14"/>
  <c r="L6" i="14"/>
  <c r="M5" i="14"/>
  <c r="L5" i="14"/>
  <c r="L18" i="13"/>
  <c r="M17" i="13"/>
  <c r="L17" i="13"/>
  <c r="M16" i="13"/>
  <c r="L16" i="13"/>
  <c r="M15" i="13"/>
  <c r="L15" i="13"/>
  <c r="M14" i="13"/>
  <c r="L14" i="13"/>
  <c r="M13" i="13"/>
  <c r="L13" i="13"/>
  <c r="M12" i="13"/>
  <c r="L12" i="13"/>
  <c r="M11" i="13"/>
  <c r="L11" i="13"/>
  <c r="M10" i="13"/>
  <c r="L10" i="13"/>
  <c r="M9" i="13"/>
  <c r="L9" i="13"/>
  <c r="M8" i="13"/>
  <c r="L8" i="13"/>
  <c r="M7" i="13"/>
  <c r="L7" i="13"/>
  <c r="M6" i="13"/>
  <c r="L6" i="13"/>
  <c r="M5" i="13"/>
  <c r="L6" i="12"/>
  <c r="L7" i="12"/>
  <c r="L8" i="12"/>
  <c r="L9" i="12"/>
  <c r="L10" i="12"/>
  <c r="L11" i="12"/>
  <c r="L12" i="12"/>
  <c r="L13" i="12"/>
  <c r="L14" i="12"/>
  <c r="L15" i="12"/>
  <c r="L16" i="12"/>
  <c r="L17" i="12"/>
  <c r="L5" i="11"/>
  <c r="M16" i="12"/>
  <c r="M15" i="12"/>
  <c r="M14" i="12"/>
  <c r="M13" i="12"/>
  <c r="M12" i="12"/>
  <c r="M11" i="12"/>
  <c r="M10" i="12"/>
  <c r="M9" i="12"/>
  <c r="M8" i="12"/>
  <c r="M7" i="12"/>
  <c r="M6" i="12"/>
  <c r="I17" i="10"/>
  <c r="J16" i="10"/>
  <c r="J15" i="10"/>
  <c r="J14" i="10"/>
  <c r="J13" i="10"/>
  <c r="J12" i="10"/>
  <c r="J11" i="10"/>
  <c r="J10" i="10"/>
  <c r="J9" i="10"/>
  <c r="K8" i="10"/>
  <c r="J8" i="10"/>
  <c r="K7" i="10"/>
  <c r="J7" i="10"/>
  <c r="K6" i="10"/>
  <c r="J6" i="10"/>
  <c r="K5" i="10"/>
  <c r="J5" i="10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18" i="11" s="1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L5" i="9"/>
  <c r="K14" i="8"/>
  <c r="M13" i="8"/>
  <c r="L13" i="8"/>
  <c r="M12" i="8"/>
  <c r="L12" i="8"/>
  <c r="M11" i="8"/>
  <c r="L11" i="8"/>
  <c r="M10" i="8"/>
  <c r="L10" i="8"/>
  <c r="M9" i="8"/>
  <c r="L9" i="8"/>
  <c r="M8" i="8"/>
  <c r="L8" i="8"/>
  <c r="M7" i="8"/>
  <c r="L7" i="8"/>
  <c r="M5" i="8"/>
  <c r="L5" i="8"/>
  <c r="K7" i="7"/>
  <c r="K6" i="7"/>
  <c r="K21" i="6"/>
  <c r="M5" i="6"/>
  <c r="L5" i="6"/>
  <c r="M11" i="5" l="1"/>
  <c r="M11" i="36"/>
  <c r="M21" i="6"/>
  <c r="M14" i="23"/>
  <c r="L21" i="7"/>
  <c r="L17" i="15"/>
  <c r="M12" i="35"/>
  <c r="L17" i="26"/>
  <c r="M13" i="25"/>
  <c r="K21" i="7"/>
  <c r="M17" i="26"/>
  <c r="L18" i="20"/>
  <c r="J17" i="10"/>
  <c r="M17" i="28"/>
  <c r="L17" i="28"/>
  <c r="M11" i="29"/>
  <c r="L11" i="29"/>
  <c r="L18" i="22"/>
  <c r="M16" i="24"/>
  <c r="L16" i="24"/>
  <c r="L14" i="23"/>
  <c r="M16" i="14"/>
  <c r="M18" i="22"/>
  <c r="M18" i="20"/>
  <c r="L18" i="19"/>
  <c r="M18" i="19"/>
  <c r="M16" i="16"/>
  <c r="M18" i="13"/>
  <c r="M17" i="12"/>
  <c r="K17" i="10"/>
  <c r="M18" i="9"/>
  <c r="M14" i="8"/>
  <c r="L14" i="8"/>
  <c r="L21" i="6"/>
  <c r="K16" i="4"/>
  <c r="L15" i="4"/>
  <c r="L14" i="4"/>
  <c r="L13" i="4"/>
  <c r="L12" i="4"/>
  <c r="L11" i="4"/>
  <c r="L10" i="4"/>
  <c r="L9" i="4"/>
  <c r="L8" i="4"/>
  <c r="M7" i="4"/>
  <c r="L7" i="4"/>
  <c r="M6" i="4"/>
  <c r="L6" i="4"/>
  <c r="K15" i="3"/>
  <c r="L14" i="3"/>
  <c r="L13" i="3"/>
  <c r="L12" i="3"/>
  <c r="L11" i="3"/>
  <c r="L10" i="3"/>
  <c r="L6" i="3"/>
  <c r="M5" i="3"/>
  <c r="M15" i="3" s="1"/>
  <c r="L5" i="3"/>
  <c r="K17" i="2"/>
  <c r="L9" i="2"/>
  <c r="M5" i="2"/>
  <c r="L5" i="2"/>
  <c r="L16" i="4" l="1"/>
  <c r="L15" i="3"/>
  <c r="M17" i="2"/>
  <c r="L17" i="2"/>
</calcChain>
</file>

<file path=xl/sharedStrings.xml><?xml version="1.0" encoding="utf-8"?>
<sst xmlns="http://schemas.openxmlformats.org/spreadsheetml/2006/main" count="1258" uniqueCount="365">
  <si>
    <t>Espedialidad qu usa el producto</t>
  </si>
  <si>
    <t>Ultimo proveedor de compra</t>
  </si>
  <si>
    <t>Ultimo precio de compra</t>
  </si>
  <si>
    <t>Stock minimo</t>
  </si>
  <si>
    <t>Stock maximo</t>
  </si>
  <si>
    <t>Consumo promedio mes</t>
  </si>
  <si>
    <t>Cantidad requerida</t>
  </si>
  <si>
    <t>Saldo actual</t>
  </si>
  <si>
    <t xml:space="preserve">Numero de unidades en la unidad de medida </t>
  </si>
  <si>
    <t>Unidad de medida (caja,frasco, sobre, bolsa )</t>
  </si>
  <si>
    <t>Marca</t>
  </si>
  <si>
    <t xml:space="preserve">NOMBRE DEL MEDICAMENTO/ DISPOSITIVO MEDICO / REACTIVO E INSUMO </t>
  </si>
  <si>
    <t xml:space="preserve">Codigo  del sistema </t>
  </si>
  <si>
    <t>Versión:</t>
  </si>
  <si>
    <t xml:space="preserve">PLANEACION DE COMPRAS </t>
  </si>
  <si>
    <t>Código:</t>
  </si>
  <si>
    <t>SERVICIO FARMACEUTICO</t>
  </si>
  <si>
    <t>TOTAL $</t>
  </si>
  <si>
    <t xml:space="preserve"> </t>
  </si>
  <si>
    <t>APROBADO S/N</t>
  </si>
  <si>
    <t>Cantidad sugerida a comprar para 30 días</t>
  </si>
  <si>
    <t>TIEMPO ENTREGA  en días</t>
  </si>
  <si>
    <t>Fecha de Aprobación:</t>
  </si>
  <si>
    <t>Valor orden de compra</t>
  </si>
  <si>
    <t xml:space="preserve">DILIGENCIA : Kelly Escobar </t>
  </si>
  <si>
    <t xml:space="preserve">Fecha solicitud </t>
  </si>
  <si>
    <t>1000020100445</t>
  </si>
  <si>
    <t>HEEL</t>
  </si>
  <si>
    <t>UND</t>
  </si>
  <si>
    <t>ORTOPEDIA</t>
  </si>
  <si>
    <t xml:space="preserve">NUTRABIOTICS   </t>
  </si>
  <si>
    <t>NUTRABIOTICS</t>
  </si>
  <si>
    <t>1000010100104</t>
  </si>
  <si>
    <t>CJ</t>
  </si>
  <si>
    <t xml:space="preserve">DILIGENCIA: KELL ESCOBAR </t>
  </si>
  <si>
    <t>1000010100337</t>
  </si>
  <si>
    <t>1000010100625</t>
  </si>
  <si>
    <t>1000010100812</t>
  </si>
  <si>
    <t>1000010100877</t>
  </si>
  <si>
    <t>1000010100284</t>
  </si>
  <si>
    <t xml:space="preserve">venta libre </t>
  </si>
  <si>
    <t>PISA</t>
  </si>
  <si>
    <t xml:space="preserve">    SE TUVO ENCUENTA UNIDAD DE EMPAQUE</t>
  </si>
  <si>
    <t>3M</t>
  </si>
  <si>
    <t>CAJA</t>
  </si>
  <si>
    <t>WEST</t>
  </si>
  <si>
    <t>BAXTER</t>
  </si>
  <si>
    <t xml:space="preserve">ROPSOHN  </t>
  </si>
  <si>
    <t>24UND</t>
  </si>
  <si>
    <t>Espedialidad que usa</t>
  </si>
  <si>
    <t xml:space="preserve">ortopedia </t>
  </si>
  <si>
    <t>PAQ</t>
  </si>
  <si>
    <t>10UND</t>
  </si>
  <si>
    <t>JC</t>
  </si>
  <si>
    <t xml:space="preserve">COLAFIT 30 CUBOS </t>
  </si>
  <si>
    <t>MESSEN</t>
  </si>
  <si>
    <t>FCO</t>
  </si>
  <si>
    <t>PROVEEDOR: MESSEN</t>
  </si>
  <si>
    <t>PROVEEDOR: TECNOFARMA</t>
  </si>
  <si>
    <t>TECNOFARMA</t>
  </si>
  <si>
    <t>DROPYAL  25MG/2.5ML</t>
  </si>
  <si>
    <t>N/A</t>
  </si>
  <si>
    <t>PROVEEDOR: OSCAR URREGO</t>
  </si>
  <si>
    <t>1000020100612</t>
  </si>
  <si>
    <t>1000020100611</t>
  </si>
  <si>
    <t>ECOJARDIN</t>
  </si>
  <si>
    <t>POTE</t>
  </si>
  <si>
    <t xml:space="preserve">VENTA LIBRE </t>
  </si>
  <si>
    <t>GEL DE COCA Y MARIHUANA</t>
  </si>
  <si>
    <t xml:space="preserve">PROVEEDOR: ECOJARDIN </t>
  </si>
  <si>
    <t xml:space="preserve">PROVEEDOR: IMPORMEDICAL </t>
  </si>
  <si>
    <t>IMPORMEDICAL</t>
  </si>
  <si>
    <t xml:space="preserve">PREVIO PAGO </t>
  </si>
  <si>
    <t>PROVEEDOR: HEEL</t>
  </si>
  <si>
    <t>12UND</t>
  </si>
  <si>
    <t>ALLERS</t>
  </si>
  <si>
    <t>GUIRO</t>
  </si>
  <si>
    <t>PROVEEDOR: GUIRO</t>
  </si>
  <si>
    <t>CATETER 24 CAJA X 50 UND</t>
  </si>
  <si>
    <t xml:space="preserve">R07 GOTAS </t>
  </si>
  <si>
    <t xml:space="preserve">R17 GOTAS </t>
  </si>
  <si>
    <t>LA FARMACIA BIOLOGICA</t>
  </si>
  <si>
    <t>R18 GOTAS</t>
  </si>
  <si>
    <t>CREDITO</t>
  </si>
  <si>
    <t>PROVEEDOR: LA FARMACIA BIOLOGICA</t>
  </si>
  <si>
    <t xml:space="preserve">DROPYAL 25MG </t>
  </si>
  <si>
    <t xml:space="preserve">TECNOFARMA </t>
  </si>
  <si>
    <t>FUTURO</t>
  </si>
  <si>
    <t xml:space="preserve">MYOESSENS </t>
  </si>
  <si>
    <t>NOVAMED</t>
  </si>
  <si>
    <t>PROVEEDOR: PANGEA</t>
  </si>
  <si>
    <t xml:space="preserve">CURCUMA X 60 CAP </t>
  </si>
  <si>
    <t>PANGEA</t>
  </si>
  <si>
    <t>PROVEEDOR: UROCCIDENTE</t>
  </si>
  <si>
    <t>PROVEEDOR: FUTURO</t>
  </si>
  <si>
    <t>PROVEEDOR: MACLOVIO</t>
  </si>
  <si>
    <t>MACLO</t>
  </si>
  <si>
    <t xml:space="preserve">SERVICIO FARMACEUTICO </t>
  </si>
  <si>
    <t>2000010100528</t>
  </si>
  <si>
    <t xml:space="preserve">ADORLAN DICLOF/TRAMAD25MG BLISTER GRUNENTHAL      </t>
  </si>
  <si>
    <t xml:space="preserve">ANEXIA 120MG ETORICOXIB CAJA POR 7 TABLETAS TQ    </t>
  </si>
  <si>
    <t xml:space="preserve">PIASCLEDINE CAJA POR 30 TAB EXPANSCIENCE          </t>
  </si>
  <si>
    <t xml:space="preserve">PRELUDYO 75MG (PREGABALINA) TQ                    </t>
  </si>
  <si>
    <t xml:space="preserve">VERSATIS PARCHE DE LIDOCAINA                      </t>
  </si>
  <si>
    <t>1000010100836</t>
  </si>
  <si>
    <t>1000010100013</t>
  </si>
  <si>
    <t>1000010100272</t>
  </si>
  <si>
    <t>1000010100409</t>
  </si>
  <si>
    <t>1000010100311</t>
  </si>
  <si>
    <t>1000020100285</t>
  </si>
  <si>
    <t>1000020100286</t>
  </si>
  <si>
    <t>2000020100187</t>
  </si>
  <si>
    <t xml:space="preserve">PROVEEDOR: EUROETIKA </t>
  </si>
  <si>
    <t xml:space="preserve">EUROETIKA </t>
  </si>
  <si>
    <t xml:space="preserve">PROVEEDOR: DOLLARCITY </t>
  </si>
  <si>
    <t>NEGOCIEMOS</t>
  </si>
  <si>
    <t>PROVEEDOR COBO</t>
  </si>
  <si>
    <t>BATA MANGA CORTA PAQ X 10UND</t>
  </si>
  <si>
    <t>GORRO ORUGA PAQ X 100UND</t>
  </si>
  <si>
    <t xml:space="preserve">PROVEEDOR EXPRESSMEDICA </t>
  </si>
  <si>
    <t>EXPRESSMED</t>
  </si>
  <si>
    <t>FISIO</t>
  </si>
  <si>
    <t>PROVEEDOR: EXPRESSMEDICA</t>
  </si>
  <si>
    <t>NOMBRE DEL PRODUCTO</t>
  </si>
  <si>
    <t xml:space="preserve">COBO </t>
  </si>
  <si>
    <t xml:space="preserve">NOTA: CREDITO </t>
  </si>
  <si>
    <t>3000010100206</t>
  </si>
  <si>
    <t>1000010100810</t>
  </si>
  <si>
    <t xml:space="preserve">NEGOCIEMOS </t>
  </si>
  <si>
    <t>|</t>
  </si>
  <si>
    <t>NOTA : FAVOR PAGAR ANTICIPADAMENTE</t>
  </si>
  <si>
    <t xml:space="preserve">PROVEEDOR :SALUTI </t>
  </si>
  <si>
    <t>FUNDA ECOGRAFO X 100UND</t>
  </si>
  <si>
    <t xml:space="preserve"> SE TUVO ENCUENTA UNIDAD DE EMPAQUE</t>
  </si>
  <si>
    <t xml:space="preserve">               DILIGENCIA: KELL ESCOBAR </t>
  </si>
  <si>
    <t>VALPFA</t>
  </si>
  <si>
    <t>BOLSA</t>
  </si>
  <si>
    <t>Cantidad sugerida a comprar para 43 días</t>
  </si>
  <si>
    <t>desmedicos</t>
  </si>
  <si>
    <t xml:space="preserve">SE TUVO EN CUENTA UNIDAD DE EMAPQUE </t>
  </si>
  <si>
    <t>URREGO</t>
  </si>
  <si>
    <t>Kelly Escobar</t>
  </si>
  <si>
    <t>3000010100220</t>
  </si>
  <si>
    <t xml:space="preserve">ASCORBATO DE SODIO 100ML AL 50% VITTAMOL          </t>
  </si>
  <si>
    <t xml:space="preserve">PROVEEDOR BIOLAB </t>
  </si>
  <si>
    <t>1000020100016</t>
  </si>
  <si>
    <t xml:space="preserve">BIOLAB </t>
  </si>
  <si>
    <t>1000020100406</t>
  </si>
  <si>
    <t xml:space="preserve">PEDIDO A CREDITO </t>
  </si>
  <si>
    <t xml:space="preserve">DEXTROSA 50%  AGUA X 500ML BAXTER                 </t>
  </si>
  <si>
    <t>PEDIDO A CREDITO</t>
  </si>
  <si>
    <t xml:space="preserve">PEDIDO A CREDITO 15 DIAS </t>
  </si>
  <si>
    <t>ELABORADO : Kelly Escobar</t>
  </si>
  <si>
    <t>BIOLOGICA</t>
  </si>
  <si>
    <t xml:space="preserve">PROVEEDOR: DESMEDICOS </t>
  </si>
  <si>
    <t xml:space="preserve">KENACORT- A 5ML                                   </t>
  </si>
  <si>
    <t xml:space="preserve">SABANAS RESORT 2X0.9MT 35GR                       </t>
  </si>
  <si>
    <t xml:space="preserve">FUNDA ALMOHADA 0.8X0.5MT 35GR                     </t>
  </si>
  <si>
    <t xml:space="preserve">                                                                PEDIDO A CREDITO </t>
  </si>
  <si>
    <t xml:space="preserve">CURA RED CJ X 100UND LIFE CARE                    </t>
  </si>
  <si>
    <t xml:space="preserve">             NOTA : TRANSFERENCIA BANCARIA PREVIA</t>
  </si>
  <si>
    <t>PROVEEDOR : ARTHROMEDS</t>
  </si>
  <si>
    <t xml:space="preserve">ELECTROLIT </t>
  </si>
  <si>
    <t xml:space="preserve">NOTA: FAVOR PAGAR ANTICIPADAMENTE </t>
  </si>
  <si>
    <t xml:space="preserve">SPINOCAN 22G </t>
  </si>
  <si>
    <t xml:space="preserve">Allers </t>
  </si>
  <si>
    <t xml:space="preserve">DILIGENCIA: Kelly Escobar </t>
  </si>
  <si>
    <t>PROVEEDOR ALLERS</t>
  </si>
  <si>
    <t>DOLOSALIN HARPAGOFITO</t>
  </si>
  <si>
    <t>TOFEDOL AMP</t>
  </si>
  <si>
    <t>ULT PRECIO COMPRA</t>
  </si>
  <si>
    <t>CONS PROM MES</t>
  </si>
  <si>
    <t>SALDO ACTUAL</t>
  </si>
  <si>
    <t>ortopedia</t>
  </si>
  <si>
    <t>TIEMPO ENTREGA DIAS</t>
  </si>
  <si>
    <t>CONS PROMED MES</t>
  </si>
  <si>
    <t xml:space="preserve">VALOR ORDEN </t>
  </si>
  <si>
    <t>CANT REQUERIDA</t>
  </si>
  <si>
    <t xml:space="preserve">CANT SUGERIDA </t>
  </si>
  <si>
    <t xml:space="preserve">BUPIROP BUPIVACAINA 0.5% SIMPLE AMP 10ML ROPSONH  </t>
  </si>
  <si>
    <t>CONSUM PROMED MES</t>
  </si>
  <si>
    <t>VALOR ORDEN</t>
  </si>
  <si>
    <t>CANT REQUER</t>
  </si>
  <si>
    <t>CANT SUGERIDA</t>
  </si>
  <si>
    <t>CONS PROMEDIO MES</t>
  </si>
  <si>
    <t xml:space="preserve">TIEMPO ENTREGA </t>
  </si>
  <si>
    <t>Tiempo de entrega</t>
  </si>
  <si>
    <t xml:space="preserve">Ultimo proveedor </t>
  </si>
  <si>
    <t>ULTIMO PRECIO</t>
  </si>
  <si>
    <t xml:space="preserve">PROVEEDOR: FARM BIOLOGICA </t>
  </si>
  <si>
    <t xml:space="preserve">CAMPOS ESTERILES 50x 50  </t>
  </si>
  <si>
    <t>CANT SUGER</t>
  </si>
  <si>
    <t>ULTIMO PROVEED</t>
  </si>
  <si>
    <t>IMPORM</t>
  </si>
  <si>
    <t>CANT SUGERID</t>
  </si>
  <si>
    <t>TIEMPO ENTREGA</t>
  </si>
  <si>
    <t>ULT PROVEED</t>
  </si>
  <si>
    <t xml:space="preserve">ROLLO CAMILLA </t>
  </si>
  <si>
    <t xml:space="preserve">CLORHEXIDINA 4% JABON FRASCO 500ML WEST           </t>
  </si>
  <si>
    <t xml:space="preserve">SOLUCION SALINA  0.9% 100 ML BAXTER               </t>
  </si>
  <si>
    <t>NOTA :FORMA DE PAGO CREDITO</t>
  </si>
  <si>
    <t>PROVEEDOR : VALPFARMA</t>
  </si>
  <si>
    <t xml:space="preserve">LIDOCAINA CORPAUL </t>
  </si>
  <si>
    <r>
      <t xml:space="preserve">                                                                                                            </t>
    </r>
    <r>
      <rPr>
        <b/>
        <sz val="12"/>
        <rFont val="Arial"/>
        <family val="2"/>
      </rPr>
      <t>NOTA : PEDIDO A CREDITO.</t>
    </r>
  </si>
  <si>
    <t>NOTA : CREDITO</t>
  </si>
  <si>
    <t>R07 GOTAS</t>
  </si>
  <si>
    <t xml:space="preserve">R18 GOTAS </t>
  </si>
  <si>
    <t xml:space="preserve">FORMA DE PAGO CREDITO </t>
  </si>
  <si>
    <t xml:space="preserve">OSTENIL PLUS </t>
  </si>
  <si>
    <r>
      <rPr>
        <b/>
        <sz val="12"/>
        <rFont val="Arial"/>
        <family val="2"/>
      </rPr>
      <t>ELABORA</t>
    </r>
    <r>
      <rPr>
        <sz val="12"/>
        <rFont val="Arial"/>
        <family val="2"/>
      </rPr>
      <t xml:space="preserve">: </t>
    </r>
    <r>
      <rPr>
        <b/>
        <sz val="12"/>
        <rFont val="Arial"/>
        <family val="2"/>
      </rPr>
      <t>Kelly Escobar</t>
    </r>
  </si>
  <si>
    <t>FUNDA PARA ECOGRAFIA x 100 UND. ON CLINIC</t>
  </si>
  <si>
    <t>PROVEEDOR: QUIRURMED</t>
  </si>
  <si>
    <t>JERINGA 5ML CJ X 100 UNIDADES</t>
  </si>
  <si>
    <t>proveedor : NUTRABIOTICS</t>
  </si>
  <si>
    <t>ORTOP</t>
  </si>
  <si>
    <t xml:space="preserve">               OBSERVACION : CREDITO</t>
  </si>
  <si>
    <t xml:space="preserve">ELABORA : KELLY ESCOBAR </t>
  </si>
  <si>
    <t>3000010100219</t>
  </si>
  <si>
    <t xml:space="preserve">SODERMIX PARCHE </t>
  </si>
  <si>
    <t xml:space="preserve">                   OBSERVACION PAGARA ANTICIPADAMENTE </t>
  </si>
  <si>
    <t xml:space="preserve">AKNON GEL </t>
  </si>
  <si>
    <t xml:space="preserve">OBSERVACION 4+1 </t>
  </si>
  <si>
    <t>QUIRURMED</t>
  </si>
  <si>
    <t xml:space="preserve">FORMA DE PAGO : CREDITO 30 DIAS </t>
  </si>
  <si>
    <t xml:space="preserve">SALDO ACTUAL </t>
  </si>
  <si>
    <t>CONS PROMEDIO</t>
  </si>
  <si>
    <t xml:space="preserve">ULT PRECIO </t>
  </si>
  <si>
    <t xml:space="preserve">BUPINEST 0.75% SIMPLE 10ML                        </t>
  </si>
  <si>
    <t xml:space="preserve">CAMPO  0.5X0.5MT   X 20UND     </t>
  </si>
  <si>
    <t xml:space="preserve">CLORHEXIDINA SOLUCION FRASCO 500ML WEST           </t>
  </si>
  <si>
    <t xml:space="preserve">ALLERS </t>
  </si>
  <si>
    <t xml:space="preserve">JERINGA 10ML CJX100UND  PRECISION CARE            </t>
  </si>
  <si>
    <t xml:space="preserve">VENDA ELASTICA 6X5 MED SUPLIES                    </t>
  </si>
  <si>
    <t xml:space="preserve">             NOTA : CREDITO</t>
  </si>
  <si>
    <t>QUIRUMED</t>
  </si>
  <si>
    <r>
      <t xml:space="preserve">                                                                                                                       </t>
    </r>
    <r>
      <rPr>
        <b/>
        <sz val="12"/>
        <rFont val="Arial"/>
        <family val="2"/>
      </rPr>
      <t xml:space="preserve"> NOTA PREVIA TRANSFERENCIA BANCARIA AÑADIR  5000 de DOMICILIO</t>
    </r>
  </si>
  <si>
    <t xml:space="preserve">KIT ENDORET 2 TUBOS </t>
  </si>
  <si>
    <t xml:space="preserve">KIT ENDORET 4 TUBOS </t>
  </si>
  <si>
    <t xml:space="preserve">NOTA : CREDITO </t>
  </si>
  <si>
    <t xml:space="preserve">CATETER #24 </t>
  </si>
  <si>
    <t xml:space="preserve">CLORHEXIDINA SOL SOBRE </t>
  </si>
  <si>
    <t xml:space="preserve">CLORHEXIDINA JAB SOBRE </t>
  </si>
  <si>
    <t xml:space="preserve">ROXICAINA 2% SIMPLE 10ML </t>
  </si>
  <si>
    <t xml:space="preserve">TINTURA DE BENJUI </t>
  </si>
  <si>
    <t xml:space="preserve">SOLUCION SALINA 0.9%  250ML </t>
  </si>
  <si>
    <t xml:space="preserve">SOLUCION SALINA 0.9% 500ML </t>
  </si>
  <si>
    <t xml:space="preserve">FERULA DIGITAL TALLA M MACLOVIO                   </t>
  </si>
  <si>
    <t xml:space="preserve">FERULA TUNEL DE CARPO TALLA L MACLO               </t>
  </si>
  <si>
    <t xml:space="preserve">FERULA TUNEL DE CARPO TALLA M MACLO               </t>
  </si>
  <si>
    <t xml:space="preserve">INMOVILIZADOR DE RODILLA MACLO                    </t>
  </si>
  <si>
    <t xml:space="preserve">RODILLERA ARTICULADA TALLA L                      </t>
  </si>
  <si>
    <t>B VIT HT CAJA X 3 JERINGAS PRELLENADAS</t>
  </si>
  <si>
    <t xml:space="preserve">BASTON PLEGABLE                                   </t>
  </si>
  <si>
    <t xml:space="preserve">CINTA KINESIOLOGICA GMD                           </t>
  </si>
  <si>
    <t xml:space="preserve">MULETAS ESTANDAR TALLA M                          </t>
  </si>
  <si>
    <t>NOTA: BONIFICA 12+6</t>
  </si>
  <si>
    <t xml:space="preserve">ACEITE ALMEDRAS 500ML FARM SAN JORGE              </t>
  </si>
  <si>
    <t xml:space="preserve">ACEITE MINERAL  500ML FARMACIA SAN JORGE          </t>
  </si>
  <si>
    <t xml:space="preserve">AGUJA 27GX1.5 CJX100 LIFE CARE (GRIS)             </t>
  </si>
  <si>
    <t xml:space="preserve">AGUJA SPINAL 22G X 3 1/2 BD (NEGRO)               </t>
  </si>
  <si>
    <t xml:space="preserve">CAMPO  ESTERIL 0.5X0.5MT 35GR                     </t>
  </si>
  <si>
    <t xml:space="preserve">GUARDIAN ALLMED 1.5LT                             </t>
  </si>
  <si>
    <t xml:space="preserve">SOLUCION SALINA 250 ML BAXTER                     </t>
  </si>
  <si>
    <t xml:space="preserve">TINTURA BENJUI 500ML                              </t>
  </si>
  <si>
    <t xml:space="preserve">DILIGENCIA: KELLY </t>
  </si>
  <si>
    <t>2000020100135</t>
  </si>
  <si>
    <t>2000020100548</t>
  </si>
  <si>
    <t>2000010100819</t>
  </si>
  <si>
    <t>1000010100022</t>
  </si>
  <si>
    <t>2000010100525</t>
  </si>
  <si>
    <t>1000010100536</t>
  </si>
  <si>
    <t>1000010100271</t>
  </si>
  <si>
    <t>2000010100933</t>
  </si>
  <si>
    <t>1000010100118</t>
  </si>
  <si>
    <t>1000010100119</t>
  </si>
  <si>
    <t>2000020100191</t>
  </si>
  <si>
    <t>2000010100639</t>
  </si>
  <si>
    <t>2000010100853</t>
  </si>
  <si>
    <t>1000010100490</t>
  </si>
  <si>
    <t>2000010100883</t>
  </si>
  <si>
    <t>1000010100046</t>
  </si>
  <si>
    <t xml:space="preserve">DEXAMETASONA 8MG CAJA POR 10 AMPOLLAS VITALIS     </t>
  </si>
  <si>
    <t>2000010100152</t>
  </si>
  <si>
    <t xml:space="preserve">GASA ESTERIL SOBX5UND MEDICAL SUPLIES             </t>
  </si>
  <si>
    <t>2000010100161</t>
  </si>
  <si>
    <t>2000010100463</t>
  </si>
  <si>
    <t xml:space="preserve">POLAINA AZUL CLAY X PAR                           </t>
  </si>
  <si>
    <t>1000010100113</t>
  </si>
  <si>
    <t xml:space="preserve">ROXICAINA LIDOCAINA 2 % SIMPLE 10ML AMP ROPSOHN   </t>
  </si>
  <si>
    <t>2000010100872</t>
  </si>
  <si>
    <t xml:space="preserve">TUBO VAC AZUL 4.5ML x 100 UND N&amp;H NORSTRAY        </t>
  </si>
  <si>
    <t>2000010100953</t>
  </si>
  <si>
    <t xml:space="preserve">GORRO QX ORUGA AZUL                               </t>
  </si>
  <si>
    <t>2000010100965</t>
  </si>
  <si>
    <t xml:space="preserve">GUANTE CAJA 100UND TALLA M PRECISION CARE         </t>
  </si>
  <si>
    <t>2000010100520</t>
  </si>
  <si>
    <t xml:space="preserve">GUANTE ESTERIL 7.5 MEDISPO/PROTEX CJ 50UND        </t>
  </si>
  <si>
    <t>2000010100891</t>
  </si>
  <si>
    <t xml:space="preserve">GUANTE ESTERIL 8 MEDISPO PROTEX                   </t>
  </si>
  <si>
    <t>2000010100164</t>
  </si>
  <si>
    <t xml:space="preserve">JERINGA 3ML CJX100UND PRECISION CARE              </t>
  </si>
  <si>
    <t>2000010100165</t>
  </si>
  <si>
    <t xml:space="preserve">JERINGA 5ML CJX100UND PRECISION CARE              </t>
  </si>
  <si>
    <t xml:space="preserve">DILIGENCIA: KELLY ESCOBAR </t>
  </si>
  <si>
    <t>1000020100039</t>
  </si>
  <si>
    <t xml:space="preserve">COLOCYNTHIS CAJA POR 5 AMPOLLAS HEEL              </t>
  </si>
  <si>
    <t>1000030100005</t>
  </si>
  <si>
    <t>1000010100317</t>
  </si>
  <si>
    <t xml:space="preserve">CETIRIZINA 10MG CAJA POR 10 TAB MEMPHIS    o bussie      </t>
  </si>
  <si>
    <t xml:space="preserve">MEDIA GRADIENTE PRESION 15-20MM/HG TALLA L  NEGRO AZUL   </t>
  </si>
  <si>
    <t>MEDIA GRADIENTE PRESION 15-20MM/HG TALLA M   NEGRO AZUL</t>
  </si>
  <si>
    <t>MEDIA GRADIENTE PRESION 15-20MM/HG TALLA S   NEGRO AZUL</t>
  </si>
  <si>
    <t>MEDIA GRADIENTE PRESION 15-20MM/HG TALLA XL  NEGRO AZUL</t>
  </si>
  <si>
    <t xml:space="preserve">PAQUETE FRIO/CALOR FLEXUM 19X30CM                 </t>
  </si>
  <si>
    <t xml:space="preserve">MUÑEQUERA SPICA TALLA M                           </t>
  </si>
  <si>
    <t xml:space="preserve">PELOTAS PARA MANO                                 </t>
  </si>
  <si>
    <t xml:space="preserve">TOBILLERA UNIVERSAL AJUSTABLE NEOPRENO-VELCRO     </t>
  </si>
  <si>
    <t xml:space="preserve">MEDIA  ANTIEMB MUSLO TALLA XL NO VARIX            </t>
  </si>
  <si>
    <t>3000010100218</t>
  </si>
  <si>
    <t>3000010100221</t>
  </si>
  <si>
    <t>3000010100332</t>
  </si>
  <si>
    <t>2000020100916</t>
  </si>
  <si>
    <t>2000020100176</t>
  </si>
  <si>
    <t>3000010100321</t>
  </si>
  <si>
    <t>3000010100216</t>
  </si>
  <si>
    <t>1000010100020</t>
  </si>
  <si>
    <t xml:space="preserve">BERBERIS  CAJA POR 5 AMPOLLAS HEEL                </t>
  </si>
  <si>
    <t>1000020100035</t>
  </si>
  <si>
    <t xml:space="preserve">COENZYME CAJA POR 5 AMPOLLAS HEEL                 </t>
  </si>
  <si>
    <t>1000020100050</t>
  </si>
  <si>
    <t xml:space="preserve">DISCUS CAJA POR 5 AMPOLLAS HEEL                   </t>
  </si>
  <si>
    <t>1000020100077</t>
  </si>
  <si>
    <t xml:space="preserve">GRAPHITES CAJA POR 5 AMP HEEL                     </t>
  </si>
  <si>
    <t>1000020100096</t>
  </si>
  <si>
    <t xml:space="preserve">NERALGO-RHEM AMP CAJA POR 5 AMP HEEL              </t>
  </si>
  <si>
    <t xml:space="preserve">NEUREXAN TABLETAS 50 TAB HEEL                     </t>
  </si>
  <si>
    <t>1000020100102</t>
  </si>
  <si>
    <t xml:space="preserve">NUX VOMICA CAJA POR 5 AMP HEEL                    </t>
  </si>
  <si>
    <t>1000020100127</t>
  </si>
  <si>
    <t xml:space="preserve">TRAUMEEL AMP CAJA X 5AMP HEEL                     </t>
  </si>
  <si>
    <t>1000020100130</t>
  </si>
  <si>
    <t xml:space="preserve">TRAUMEEL CREMA TUBO POR 50GR HEEL                 </t>
  </si>
  <si>
    <t>1000020100131</t>
  </si>
  <si>
    <t xml:space="preserve">UBICHINON COMPOSITUM AMPCAJA POR 5 AMPOLLAS HEEL  </t>
  </si>
  <si>
    <t xml:space="preserve">CURCETIN </t>
  </si>
  <si>
    <t>GLUTACEON</t>
  </si>
  <si>
    <t xml:space="preserve">ALIPOR TAB </t>
  </si>
  <si>
    <t>1000020100042</t>
  </si>
  <si>
    <t>1000020100073</t>
  </si>
  <si>
    <t>1000020100090</t>
  </si>
  <si>
    <t xml:space="preserve">KETOROLACO AMP GENFAR </t>
  </si>
  <si>
    <t>ZEEL T AMPOLLAS</t>
  </si>
  <si>
    <r>
      <t xml:space="preserve">                                        </t>
    </r>
    <r>
      <rPr>
        <b/>
        <sz val="12"/>
        <rFont val="Calibri Light"/>
        <family val="2"/>
        <scheme val="major"/>
      </rPr>
      <t xml:space="preserve"> NOTA : FAVOR PROGRAMAR ESTE PAGO </t>
    </r>
  </si>
  <si>
    <t xml:space="preserve">THERABAND AZUL                                   </t>
  </si>
  <si>
    <t xml:space="preserve">PARAFINA LIBRA </t>
  </si>
  <si>
    <t xml:space="preserve">APRIX </t>
  </si>
  <si>
    <t xml:space="preserve">                                                                               OBSERVACION : CREDITO , BONIFICA 12+2 APRIX </t>
  </si>
  <si>
    <t xml:space="preserve">AGUJA  27GX1 1/2 CJX100 LIFE CARE GRIS     </t>
  </si>
  <si>
    <t xml:space="preserve">ALCOHOL GALON OSA                                 </t>
  </si>
  <si>
    <t xml:space="preserve">GUANTE ESTERIL 7.5  protex                     </t>
  </si>
  <si>
    <t xml:space="preserve">GUARDIAN 2.9 LITROS </t>
  </si>
  <si>
    <t xml:space="preserve">GUARDIAN 1.5LT </t>
  </si>
  <si>
    <t xml:space="preserve">JERINGA 10ML CJX100UND  MEDISPO                   </t>
  </si>
  <si>
    <t xml:space="preserve">JERINGA 20ML CJX50UND  PROTEX MEDISPO             </t>
  </si>
  <si>
    <t xml:space="preserve">LIDOCAINA 2%/10ML CORPAUL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</si>
</sst>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42" formatCode="_-&quot;$&quot;\ * #,##0_-;\-&quot;$&quot;\ * #,##0_-;_-&quot;$&quot;\ * &quot;-&quot;_-;_-@_-"/>
    <numFmt numFmtId="164" formatCode="dd/mm/yyyy;@"/>
    <numFmt numFmtId="165" formatCode="&quot;$&quot;\ #,##0"/>
    <numFmt numFmtId="166" formatCode="#,##0_ ;\-#,##0\ "/>
    <numFmt numFmtId="167" formatCode="##,##0.00_);[Red]\(##,##0.00\)"/>
  </numFmts>
  <fonts count="54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4"/>
      <name val="Calibri Light"/>
      <family val="2"/>
      <scheme val="major"/>
    </font>
    <font>
      <b/>
      <sz val="14"/>
      <name val="Calibri Light"/>
      <family val="2"/>
      <scheme val="major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Verdana"/>
      <family val="2"/>
    </font>
    <font>
      <b/>
      <sz val="12"/>
      <name val="Arial"/>
      <family val="2"/>
    </font>
    <font>
      <sz val="12"/>
      <name val="Calibri Light"/>
      <family val="2"/>
      <scheme val="major"/>
    </font>
    <font>
      <sz val="12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Arial"/>
      <family val="2"/>
    </font>
    <font>
      <sz val="12"/>
      <name val="Verdana"/>
      <family val="2"/>
    </font>
    <font>
      <sz val="12"/>
      <color theme="1"/>
      <name val="Arial"/>
      <family val="2"/>
    </font>
    <font>
      <b/>
      <sz val="12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4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2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7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6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6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6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6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</cellStyleXfs>
  <cellXfs count="4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2" fontId="2" fillId="0" borderId="1" xfId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1" fillId="0" borderId="1" xfId="0" applyFont="1" applyBorder="1"/>
    <xf numFmtId="42" fontId="3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27" fillId="35" borderId="1" xfId="0" applyFont="1" applyFill="1" applyBorder="1"/>
    <xf numFmtId="167" fontId="27" fillId="35" borderId="1" xfId="0" applyNumberFormat="1" applyFont="1" applyFill="1" applyBorder="1"/>
    <xf numFmtId="0" fontId="27" fillId="0" borderId="1" xfId="0" applyFont="1" applyBorder="1"/>
    <xf numFmtId="1" fontId="2" fillId="0" borderId="1" xfId="1" applyNumberFormat="1" applyFont="1" applyBorder="1" applyAlignment="1">
      <alignment horizontal="center" vertical="center"/>
    </xf>
    <xf numFmtId="167" fontId="28" fillId="35" borderId="1" xfId="0" applyNumberFormat="1" applyFont="1" applyFill="1" applyBorder="1" applyAlignment="1">
      <alignment horizontal="center"/>
    </xf>
    <xf numFmtId="42" fontId="2" fillId="0" borderId="1" xfId="1" applyFont="1" applyBorder="1" applyAlignment="1">
      <alignment vertical="center"/>
    </xf>
    <xf numFmtId="0" fontId="29" fillId="36" borderId="19" xfId="0" applyFont="1" applyFill="1" applyBorder="1"/>
    <xf numFmtId="0" fontId="27" fillId="36" borderId="19" xfId="0" applyFont="1" applyFill="1" applyBorder="1"/>
    <xf numFmtId="0" fontId="29" fillId="36" borderId="0" xfId="0" applyFont="1" applyFill="1"/>
    <xf numFmtId="0" fontId="3" fillId="3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42" fontId="3" fillId="0" borderId="0" xfId="1" applyFont="1" applyBorder="1" applyAlignment="1">
      <alignment horizontal="center" vertical="center"/>
    </xf>
    <xf numFmtId="42" fontId="2" fillId="0" borderId="0" xfId="1" applyFont="1" applyBorder="1" applyAlignment="1">
      <alignment horizontal="center" vertical="center"/>
    </xf>
    <xf numFmtId="0" fontId="27" fillId="36" borderId="20" xfId="0" applyFont="1" applyFill="1" applyBorder="1"/>
    <xf numFmtId="0" fontId="27" fillId="36" borderId="21" xfId="0" applyFont="1" applyFill="1" applyBorder="1"/>
    <xf numFmtId="0" fontId="27" fillId="36" borderId="1" xfId="0" applyFont="1" applyFill="1" applyBorder="1"/>
    <xf numFmtId="0" fontId="27" fillId="0" borderId="0" xfId="0" applyFont="1"/>
    <xf numFmtId="42" fontId="2" fillId="0" borderId="1" xfId="1" applyFont="1" applyBorder="1" applyAlignment="1">
      <alignment horizontal="right" vertical="center"/>
    </xf>
    <xf numFmtId="0" fontId="27" fillId="36" borderId="22" xfId="0" applyFont="1" applyFill="1" applyBorder="1"/>
    <xf numFmtId="0" fontId="27" fillId="36" borderId="23" xfId="0" applyFont="1" applyFill="1" applyBorder="1"/>
    <xf numFmtId="0" fontId="2" fillId="0" borderId="25" xfId="0" applyFont="1" applyBorder="1" applyAlignment="1">
      <alignment horizontal="center" vertical="center"/>
    </xf>
    <xf numFmtId="0" fontId="0" fillId="0" borderId="1" xfId="0" applyBorder="1"/>
    <xf numFmtId="0" fontId="36" fillId="0" borderId="1" xfId="0" applyFont="1" applyBorder="1" applyAlignment="1">
      <alignment horizontal="center" vertical="center" wrapText="1"/>
    </xf>
    <xf numFmtId="0" fontId="35" fillId="35" borderId="1" xfId="0" applyFont="1" applyFill="1" applyBorder="1"/>
    <xf numFmtId="164" fontId="34" fillId="0" borderId="1" xfId="0" applyNumberFormat="1" applyFont="1" applyBorder="1" applyAlignment="1">
      <alignment horizontal="center" vertical="center" wrapText="1"/>
    </xf>
    <xf numFmtId="0" fontId="38" fillId="0" borderId="0" xfId="0" applyFont="1"/>
    <xf numFmtId="0" fontId="37" fillId="0" borderId="0" xfId="0" applyFont="1" applyAlignment="1">
      <alignment horizontal="center" vertical="center"/>
    </xf>
    <xf numFmtId="0" fontId="38" fillId="0" borderId="1" xfId="0" applyFont="1" applyBorder="1"/>
    <xf numFmtId="0" fontId="6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9" fillId="0" borderId="1" xfId="0" applyFont="1" applyBorder="1"/>
    <xf numFmtId="0" fontId="5" fillId="0" borderId="1" xfId="0" applyFont="1" applyBorder="1" applyAlignment="1">
      <alignment horizontal="left" vertical="center" wrapText="1"/>
    </xf>
    <xf numFmtId="164" fontId="36" fillId="0" borderId="1" xfId="0" applyNumberFormat="1" applyFont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9" fillId="0" borderId="0" xfId="0" applyFont="1"/>
    <xf numFmtId="0" fontId="35" fillId="36" borderId="22" xfId="0" applyFont="1" applyFill="1" applyBorder="1"/>
    <xf numFmtId="42" fontId="37" fillId="0" borderId="1" xfId="1" applyFont="1" applyBorder="1" applyAlignment="1">
      <alignment horizontal="right" vertical="center"/>
    </xf>
    <xf numFmtId="2" fontId="37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6" fontId="37" fillId="0" borderId="1" xfId="1" applyNumberFormat="1" applyFont="1" applyBorder="1" applyAlignment="1">
      <alignment horizontal="center" vertical="center"/>
    </xf>
    <xf numFmtId="14" fontId="37" fillId="0" borderId="1" xfId="0" applyNumberFormat="1" applyFont="1" applyBorder="1" applyAlignment="1">
      <alignment horizontal="center" vertical="center"/>
    </xf>
    <xf numFmtId="42" fontId="37" fillId="0" borderId="1" xfId="1" applyFont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1" fontId="37" fillId="0" borderId="1" xfId="1" applyNumberFormat="1" applyFont="1" applyBorder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42" fontId="37" fillId="0" borderId="1" xfId="1" applyFont="1" applyBorder="1" applyAlignment="1">
      <alignment vertical="center"/>
    </xf>
    <xf numFmtId="42" fontId="6" fillId="0" borderId="1" xfId="1" applyFont="1" applyBorder="1" applyAlignment="1">
      <alignment horizontal="center" vertical="center"/>
    </xf>
    <xf numFmtId="0" fontId="40" fillId="0" borderId="0" xfId="0" applyFont="1"/>
    <xf numFmtId="0" fontId="40" fillId="0" borderId="1" xfId="0" applyFont="1" applyBorder="1"/>
    <xf numFmtId="0" fontId="0" fillId="38" borderId="0" xfId="0" applyFill="1"/>
    <xf numFmtId="167" fontId="27" fillId="0" borderId="1" xfId="0" applyNumberFormat="1" applyFont="1" applyBorder="1"/>
    <xf numFmtId="0" fontId="37" fillId="3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left" vertical="center"/>
    </xf>
    <xf numFmtId="0" fontId="27" fillId="35" borderId="25" xfId="0" applyFont="1" applyFill="1" applyBorder="1"/>
    <xf numFmtId="0" fontId="35" fillId="36" borderId="19" xfId="0" applyFont="1" applyFill="1" applyBorder="1"/>
    <xf numFmtId="0" fontId="35" fillId="0" borderId="1" xfId="0" applyFont="1" applyBorder="1"/>
    <xf numFmtId="0" fontId="35" fillId="36" borderId="0" xfId="0" applyFont="1" applyFill="1"/>
    <xf numFmtId="1" fontId="27" fillId="0" borderId="1" xfId="0" applyNumberFormat="1" applyFont="1" applyBorder="1"/>
    <xf numFmtId="0" fontId="35" fillId="36" borderId="21" xfId="0" applyFont="1" applyFill="1" applyBorder="1"/>
    <xf numFmtId="167" fontId="38" fillId="35" borderId="1" xfId="0" applyNumberFormat="1" applyFont="1" applyFill="1" applyBorder="1" applyAlignment="1">
      <alignment horizontal="center"/>
    </xf>
    <xf numFmtId="42" fontId="37" fillId="0" borderId="0" xfId="1" applyFont="1" applyBorder="1" applyAlignment="1">
      <alignment horizontal="center" vertical="center"/>
    </xf>
    <xf numFmtId="2" fontId="37" fillId="2" borderId="0" xfId="0" applyNumberFormat="1" applyFont="1" applyFill="1" applyAlignment="1">
      <alignment horizontal="center" vertical="center"/>
    </xf>
    <xf numFmtId="42" fontId="6" fillId="0" borderId="0" xfId="1" applyFont="1" applyBorder="1" applyAlignment="1">
      <alignment horizontal="center" vertical="center"/>
    </xf>
    <xf numFmtId="0" fontId="35" fillId="36" borderId="20" xfId="0" applyFont="1" applyFill="1" applyBorder="1"/>
    <xf numFmtId="0" fontId="6" fillId="3" borderId="0" xfId="0" applyFont="1" applyFill="1" applyAlignment="1">
      <alignment horizontal="center" vertical="center"/>
    </xf>
    <xf numFmtId="42" fontId="42" fillId="0" borderId="1" xfId="1" applyFont="1" applyBorder="1" applyAlignment="1">
      <alignment vertical="center"/>
    </xf>
    <xf numFmtId="42" fontId="42" fillId="0" borderId="1" xfId="1" applyFont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2" fontId="42" fillId="2" borderId="1" xfId="0" applyNumberFormat="1" applyFont="1" applyFill="1" applyBorder="1" applyAlignment="1">
      <alignment horizontal="center" vertical="center"/>
    </xf>
    <xf numFmtId="166" fontId="42" fillId="0" borderId="1" xfId="1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1" fontId="42" fillId="0" borderId="1" xfId="1" applyNumberFormat="1" applyFont="1" applyBorder="1" applyAlignment="1">
      <alignment horizontal="center" vertical="center"/>
    </xf>
    <xf numFmtId="42" fontId="2" fillId="35" borderId="1" xfId="1" applyFont="1" applyFill="1" applyBorder="1" applyAlignment="1">
      <alignment horizontal="center" vertical="center"/>
    </xf>
    <xf numFmtId="167" fontId="35" fillId="0" borderId="1" xfId="0" applyNumberFormat="1" applyFont="1" applyBorder="1"/>
    <xf numFmtId="0" fontId="41" fillId="0" borderId="1" xfId="0" applyFont="1" applyBorder="1" applyAlignment="1">
      <alignment horizontal="left" vertical="center" wrapText="1"/>
    </xf>
    <xf numFmtId="0" fontId="43" fillId="0" borderId="1" xfId="0" applyFont="1" applyBorder="1"/>
    <xf numFmtId="164" fontId="34" fillId="0" borderId="1" xfId="0" applyNumberFormat="1" applyFont="1" applyBorder="1" applyAlignment="1">
      <alignment horizontal="center" vertical="center"/>
    </xf>
    <xf numFmtId="0" fontId="43" fillId="36" borderId="1" xfId="0" applyFont="1" applyFill="1" applyBorder="1"/>
    <xf numFmtId="0" fontId="34" fillId="0" borderId="1" xfId="0" applyFont="1" applyBorder="1" applyAlignment="1">
      <alignment horizontal="center" vertical="center"/>
    </xf>
    <xf numFmtId="167" fontId="43" fillId="35" borderId="1" xfId="0" applyNumberFormat="1" applyFont="1" applyFill="1" applyBorder="1" applyAlignment="1">
      <alignment horizontal="center"/>
    </xf>
    <xf numFmtId="165" fontId="34" fillId="0" borderId="1" xfId="1" applyNumberFormat="1" applyFont="1" applyBorder="1" applyAlignment="1">
      <alignment horizontal="center" vertical="center"/>
    </xf>
    <xf numFmtId="42" fontId="34" fillId="0" borderId="1" xfId="1" applyFont="1" applyBorder="1" applyAlignment="1">
      <alignment horizontal="center" vertical="center"/>
    </xf>
    <xf numFmtId="2" fontId="34" fillId="2" borderId="1" xfId="0" applyNumberFormat="1" applyFont="1" applyFill="1" applyBorder="1" applyAlignment="1">
      <alignment horizontal="center" vertical="center"/>
    </xf>
    <xf numFmtId="166" fontId="34" fillId="0" borderId="1" xfId="1" applyNumberFormat="1" applyFont="1" applyBorder="1" applyAlignment="1">
      <alignment horizontal="center" vertical="center"/>
    </xf>
    <xf numFmtId="14" fontId="34" fillId="0" borderId="1" xfId="0" applyNumberFormat="1" applyFont="1" applyBorder="1" applyAlignment="1">
      <alignment horizontal="center" vertical="center"/>
    </xf>
    <xf numFmtId="0" fontId="43" fillId="35" borderId="1" xfId="0" applyFont="1" applyFill="1" applyBorder="1"/>
    <xf numFmtId="42" fontId="34" fillId="0" borderId="1" xfId="1" applyFont="1" applyBorder="1" applyAlignment="1">
      <alignment vertical="center"/>
    </xf>
    <xf numFmtId="0" fontId="34" fillId="3" borderId="1" xfId="0" applyFont="1" applyFill="1" applyBorder="1" applyAlignment="1">
      <alignment horizontal="right" vertical="center"/>
    </xf>
    <xf numFmtId="0" fontId="43" fillId="36" borderId="19" xfId="0" applyFont="1" applyFill="1" applyBorder="1"/>
    <xf numFmtId="0" fontId="34" fillId="3" borderId="1" xfId="0" applyFont="1" applyFill="1" applyBorder="1" applyAlignment="1">
      <alignment horizontal="center" vertical="center"/>
    </xf>
    <xf numFmtId="1" fontId="34" fillId="0" borderId="1" xfId="1" applyNumberFormat="1" applyFont="1" applyBorder="1" applyAlignment="1">
      <alignment horizontal="center" vertical="center"/>
    </xf>
    <xf numFmtId="0" fontId="43" fillId="36" borderId="20" xfId="0" applyFont="1" applyFill="1" applyBorder="1"/>
    <xf numFmtId="0" fontId="43" fillId="36" borderId="21" xfId="0" applyFont="1" applyFill="1" applyBorder="1"/>
    <xf numFmtId="0" fontId="36" fillId="3" borderId="1" xfId="0" applyFont="1" applyFill="1" applyBorder="1" applyAlignment="1">
      <alignment horizontal="center" vertical="center"/>
    </xf>
    <xf numFmtId="42" fontId="36" fillId="0" borderId="1" xfId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3" borderId="0" xfId="0" applyFont="1" applyFill="1" applyAlignment="1">
      <alignment horizontal="center" vertical="center"/>
    </xf>
    <xf numFmtId="2" fontId="34" fillId="2" borderId="0" xfId="0" applyNumberFormat="1" applyFont="1" applyFill="1" applyAlignment="1">
      <alignment horizontal="center" vertical="center"/>
    </xf>
    <xf numFmtId="42" fontId="36" fillId="0" borderId="0" xfId="1" applyFont="1" applyBorder="1" applyAlignment="1">
      <alignment horizontal="center" vertical="center"/>
    </xf>
    <xf numFmtId="42" fontId="34" fillId="0" borderId="0" xfId="1" applyFont="1" applyBorder="1" applyAlignment="1">
      <alignment horizontal="center" vertical="center"/>
    </xf>
    <xf numFmtId="0" fontId="43" fillId="0" borderId="0" xfId="0" applyFont="1"/>
    <xf numFmtId="164" fontId="36" fillId="0" borderId="0" xfId="0" applyNumberFormat="1" applyFont="1" applyAlignment="1">
      <alignment horizontal="center" vertical="center"/>
    </xf>
    <xf numFmtId="0" fontId="41" fillId="36" borderId="0" xfId="0" applyFont="1" applyFill="1"/>
    <xf numFmtId="0" fontId="43" fillId="35" borderId="1" xfId="0" applyFont="1" applyFill="1" applyBorder="1" applyAlignment="1">
      <alignment horizontal="right"/>
    </xf>
    <xf numFmtId="0" fontId="35" fillId="0" borderId="0" xfId="0" applyFont="1"/>
    <xf numFmtId="0" fontId="35" fillId="36" borderId="23" xfId="0" applyFont="1" applyFill="1" applyBorder="1"/>
    <xf numFmtId="42" fontId="34" fillId="35" borderId="1" xfId="1" applyFont="1" applyFill="1" applyBorder="1" applyAlignment="1">
      <alignment horizontal="center" vertical="center"/>
    </xf>
    <xf numFmtId="167" fontId="43" fillId="0" borderId="1" xfId="0" applyNumberFormat="1" applyFont="1" applyBorder="1"/>
    <xf numFmtId="1" fontId="43" fillId="0" borderId="1" xfId="0" applyNumberFormat="1" applyFont="1" applyBorder="1"/>
    <xf numFmtId="42" fontId="34" fillId="0" borderId="1" xfId="1" applyFont="1" applyBorder="1" applyAlignment="1">
      <alignment horizontal="right" vertical="center"/>
    </xf>
    <xf numFmtId="0" fontId="34" fillId="0" borderId="25" xfId="0" applyFont="1" applyBorder="1" applyAlignment="1">
      <alignment horizontal="center" vertical="center"/>
    </xf>
    <xf numFmtId="164" fontId="42" fillId="0" borderId="1" xfId="0" applyNumberFormat="1" applyFont="1" applyBorder="1" applyAlignment="1">
      <alignment horizontal="center" vertical="center"/>
    </xf>
    <xf numFmtId="1" fontId="43" fillId="35" borderId="1" xfId="0" applyNumberFormat="1" applyFont="1" applyFill="1" applyBorder="1"/>
    <xf numFmtId="167" fontId="43" fillId="35" borderId="1" xfId="0" applyNumberFormat="1" applyFont="1" applyFill="1" applyBorder="1"/>
    <xf numFmtId="0" fontId="34" fillId="35" borderId="1" xfId="0" applyFont="1" applyFill="1" applyBorder="1" applyAlignment="1">
      <alignment horizontal="center" vertical="center"/>
    </xf>
    <xf numFmtId="0" fontId="43" fillId="35" borderId="1" xfId="0" applyFont="1" applyFill="1" applyBorder="1" applyAlignment="1">
      <alignment horizontal="left"/>
    </xf>
    <xf numFmtId="1" fontId="43" fillId="35" borderId="1" xfId="0" applyNumberFormat="1" applyFont="1" applyFill="1" applyBorder="1" applyAlignment="1">
      <alignment horizontal="left"/>
    </xf>
    <xf numFmtId="0" fontId="33" fillId="0" borderId="0" xfId="0" applyFont="1"/>
    <xf numFmtId="0" fontId="30" fillId="0" borderId="1" xfId="0" applyFont="1" applyBorder="1" applyAlignment="1">
      <alignment horizontal="left" vertical="center" wrapText="1"/>
    </xf>
    <xf numFmtId="164" fontId="46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/>
    </xf>
    <xf numFmtId="164" fontId="45" fillId="0" borderId="1" xfId="0" applyNumberFormat="1" applyFont="1" applyBorder="1" applyAlignment="1">
      <alignment horizontal="center" vertical="center"/>
    </xf>
    <xf numFmtId="1" fontId="38" fillId="0" borderId="1" xfId="0" applyNumberFormat="1" applyFont="1" applyBorder="1"/>
    <xf numFmtId="0" fontId="45" fillId="0" borderId="1" xfId="0" applyFont="1" applyBorder="1" applyAlignment="1">
      <alignment horizontal="center" vertical="center"/>
    </xf>
    <xf numFmtId="167" fontId="38" fillId="0" borderId="1" xfId="0" applyNumberFormat="1" applyFont="1" applyBorder="1"/>
    <xf numFmtId="42" fontId="45" fillId="0" borderId="1" xfId="1" applyFont="1" applyBorder="1" applyAlignment="1">
      <alignment vertical="center"/>
    </xf>
    <xf numFmtId="42" fontId="45" fillId="35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/>
    </xf>
    <xf numFmtId="2" fontId="45" fillId="2" borderId="1" xfId="0" applyNumberFormat="1" applyFont="1" applyFill="1" applyBorder="1" applyAlignment="1">
      <alignment horizontal="center" vertical="center"/>
    </xf>
    <xf numFmtId="42" fontId="45" fillId="0" borderId="1" xfId="1" applyFont="1" applyBorder="1" applyAlignment="1">
      <alignment horizontal="center" vertical="center"/>
    </xf>
    <xf numFmtId="166" fontId="45" fillId="0" borderId="1" xfId="1" applyNumberFormat="1" applyFont="1" applyBorder="1" applyAlignment="1">
      <alignment horizontal="center" vertical="center"/>
    </xf>
    <xf numFmtId="14" fontId="45" fillId="0" borderId="1" xfId="0" applyNumberFormat="1" applyFont="1" applyBorder="1" applyAlignment="1">
      <alignment horizontal="center" vertical="center"/>
    </xf>
    <xf numFmtId="0" fontId="38" fillId="35" borderId="25" xfId="0" applyFont="1" applyFill="1" applyBorder="1"/>
    <xf numFmtId="0" fontId="38" fillId="36" borderId="21" xfId="0" applyFont="1" applyFill="1" applyBorder="1"/>
    <xf numFmtId="0" fontId="45" fillId="0" borderId="25" xfId="0" applyFont="1" applyBorder="1" applyAlignment="1">
      <alignment horizontal="center" vertical="center"/>
    </xf>
    <xf numFmtId="0" fontId="38" fillId="35" borderId="1" xfId="0" applyFont="1" applyFill="1" applyBorder="1"/>
    <xf numFmtId="0" fontId="38" fillId="36" borderId="19" xfId="0" applyFont="1" applyFill="1" applyBorder="1"/>
    <xf numFmtId="0" fontId="38" fillId="36" borderId="20" xfId="0" applyFont="1" applyFill="1" applyBorder="1"/>
    <xf numFmtId="42" fontId="45" fillId="0" borderId="1" xfId="1" applyFont="1" applyBorder="1" applyAlignment="1">
      <alignment horizontal="right" vertical="center"/>
    </xf>
    <xf numFmtId="1" fontId="45" fillId="0" borderId="1" xfId="1" applyNumberFormat="1" applyFont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42" fontId="46" fillId="0" borderId="1" xfId="1" applyFont="1" applyBorder="1" applyAlignment="1">
      <alignment horizontal="center" vertical="center"/>
    </xf>
    <xf numFmtId="164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8" fillId="36" borderId="0" xfId="0" applyFont="1" applyFill="1"/>
    <xf numFmtId="0" fontId="46" fillId="3" borderId="0" xfId="0" applyFont="1" applyFill="1" applyAlignment="1">
      <alignment horizontal="center" vertical="center"/>
    </xf>
    <xf numFmtId="2" fontId="45" fillId="2" borderId="0" xfId="0" applyNumberFormat="1" applyFont="1" applyFill="1" applyAlignment="1">
      <alignment horizontal="center" vertical="center"/>
    </xf>
    <xf numFmtId="42" fontId="46" fillId="0" borderId="0" xfId="1" applyFont="1" applyBorder="1" applyAlignment="1">
      <alignment horizontal="center" vertical="center"/>
    </xf>
    <xf numFmtId="42" fontId="45" fillId="0" borderId="0" xfId="1" applyFont="1" applyBorder="1" applyAlignment="1">
      <alignment horizontal="center" vertical="center"/>
    </xf>
    <xf numFmtId="0" fontId="45" fillId="0" borderId="8" xfId="0" applyFont="1" applyBorder="1" applyAlignment="1">
      <alignment vertical="center"/>
    </xf>
    <xf numFmtId="42" fontId="34" fillId="0" borderId="1" xfId="0" applyNumberFormat="1" applyFont="1" applyBorder="1" applyAlignment="1">
      <alignment horizontal="center" vertical="center"/>
    </xf>
    <xf numFmtId="0" fontId="35" fillId="35" borderId="1" xfId="0" applyFont="1" applyFill="1" applyBorder="1" applyAlignment="1">
      <alignment horizontal="right"/>
    </xf>
    <xf numFmtId="164" fontId="34" fillId="0" borderId="24" xfId="0" applyNumberFormat="1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164" fontId="36" fillId="0" borderId="24" xfId="0" applyNumberFormat="1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/>
    </xf>
    <xf numFmtId="164" fontId="34" fillId="0" borderId="25" xfId="0" applyNumberFormat="1" applyFont="1" applyBorder="1" applyAlignment="1">
      <alignment horizontal="center" vertical="center"/>
    </xf>
    <xf numFmtId="0" fontId="43" fillId="36" borderId="25" xfId="0" applyFont="1" applyFill="1" applyBorder="1"/>
    <xf numFmtId="167" fontId="43" fillId="35" borderId="25" xfId="0" applyNumberFormat="1" applyFont="1" applyFill="1" applyBorder="1" applyAlignment="1">
      <alignment horizontal="center"/>
    </xf>
    <xf numFmtId="42" fontId="34" fillId="0" borderId="25" xfId="1" applyFont="1" applyBorder="1" applyAlignment="1">
      <alignment vertical="center"/>
    </xf>
    <xf numFmtId="42" fontId="34" fillId="0" borderId="25" xfId="1" applyFont="1" applyBorder="1" applyAlignment="1">
      <alignment horizontal="center" vertical="center"/>
    </xf>
    <xf numFmtId="0" fontId="34" fillId="3" borderId="25" xfId="0" applyFont="1" applyFill="1" applyBorder="1" applyAlignment="1">
      <alignment horizontal="right" vertical="center"/>
    </xf>
    <xf numFmtId="0" fontId="43" fillId="0" borderId="25" xfId="0" applyFont="1" applyBorder="1"/>
    <xf numFmtId="164" fontId="34" fillId="0" borderId="0" xfId="0" applyNumberFormat="1" applyFont="1" applyAlignment="1">
      <alignment horizontal="center" vertical="center"/>
    </xf>
    <xf numFmtId="0" fontId="43" fillId="36" borderId="0" xfId="0" applyFont="1" applyFill="1"/>
    <xf numFmtId="0" fontId="27" fillId="37" borderId="0" xfId="0" applyFont="1" applyFill="1"/>
    <xf numFmtId="0" fontId="35" fillId="37" borderId="1" xfId="0" applyFont="1" applyFill="1" applyBorder="1"/>
    <xf numFmtId="1" fontId="35" fillId="37" borderId="1" xfId="0" applyNumberFormat="1" applyFont="1" applyFill="1" applyBorder="1"/>
    <xf numFmtId="0" fontId="47" fillId="0" borderId="1" xfId="0" applyFont="1" applyBorder="1" applyAlignment="1">
      <alignment horizontal="left" vertical="center" wrapText="1"/>
    </xf>
    <xf numFmtId="164" fontId="44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left" vertical="center"/>
    </xf>
    <xf numFmtId="42" fontId="42" fillId="35" borderId="1" xfId="1" applyFont="1" applyFill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42" fontId="42" fillId="0" borderId="1" xfId="1" applyFont="1" applyBorder="1" applyAlignment="1">
      <alignment horizontal="right" vertical="center"/>
    </xf>
    <xf numFmtId="0" fontId="35" fillId="35" borderId="0" xfId="0" applyFont="1" applyFill="1" applyAlignment="1">
      <alignment horizontal="right"/>
    </xf>
    <xf numFmtId="0" fontId="42" fillId="0" borderId="25" xfId="0" applyFont="1" applyBorder="1" applyAlignment="1">
      <alignment horizontal="right" vertical="center"/>
    </xf>
    <xf numFmtId="0" fontId="43" fillId="36" borderId="22" xfId="0" applyFont="1" applyFill="1" applyBorder="1"/>
    <xf numFmtId="0" fontId="50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/>
    </xf>
    <xf numFmtId="0" fontId="43" fillId="35" borderId="0" xfId="0" applyFont="1" applyFill="1"/>
    <xf numFmtId="1" fontId="43" fillId="35" borderId="1" xfId="0" applyNumberFormat="1" applyFont="1" applyFill="1" applyBorder="1" applyAlignment="1">
      <alignment horizontal="right"/>
    </xf>
    <xf numFmtId="0" fontId="36" fillId="0" borderId="1" xfId="0" applyFont="1" applyBorder="1" applyAlignment="1">
      <alignment horizontal="center" vertical="center"/>
    </xf>
    <xf numFmtId="0" fontId="0" fillId="35" borderId="0" xfId="0" applyFill="1"/>
    <xf numFmtId="0" fontId="43" fillId="35" borderId="26" xfId="0" applyFont="1" applyFill="1" applyBorder="1"/>
    <xf numFmtId="0" fontId="34" fillId="0" borderId="27" xfId="0" applyFont="1" applyBorder="1" applyAlignment="1">
      <alignment horizontal="center" vertical="center"/>
    </xf>
    <xf numFmtId="165" fontId="34" fillId="0" borderId="1" xfId="1" applyNumberFormat="1" applyFont="1" applyBorder="1" applyAlignment="1">
      <alignment vertical="center"/>
    </xf>
    <xf numFmtId="2" fontId="43" fillId="0" borderId="1" xfId="0" applyNumberFormat="1" applyFont="1" applyBorder="1"/>
    <xf numFmtId="42" fontId="43" fillId="0" borderId="1" xfId="0" applyNumberFormat="1" applyFont="1" applyBorder="1"/>
    <xf numFmtId="6" fontId="43" fillId="0" borderId="0" xfId="0" applyNumberFormat="1" applyFont="1"/>
    <xf numFmtId="164" fontId="36" fillId="35" borderId="1" xfId="0" applyNumberFormat="1" applyFont="1" applyFill="1" applyBorder="1" applyAlignment="1">
      <alignment horizontal="center" vertical="center" wrapText="1"/>
    </xf>
    <xf numFmtId="0" fontId="36" fillId="35" borderId="1" xfId="0" applyFont="1" applyFill="1" applyBorder="1" applyAlignment="1">
      <alignment horizontal="center" vertical="center" wrapText="1"/>
    </xf>
    <xf numFmtId="0" fontId="41" fillId="35" borderId="1" xfId="0" applyFont="1" applyFill="1" applyBorder="1" applyAlignment="1">
      <alignment horizontal="left" vertical="center"/>
    </xf>
    <xf numFmtId="164" fontId="34" fillId="35" borderId="1" xfId="0" applyNumberFormat="1" applyFont="1" applyFill="1" applyBorder="1" applyAlignment="1">
      <alignment horizontal="center" vertical="center"/>
    </xf>
    <xf numFmtId="2" fontId="34" fillId="35" borderId="1" xfId="0" applyNumberFormat="1" applyFont="1" applyFill="1" applyBorder="1" applyAlignment="1">
      <alignment horizontal="center" vertical="center"/>
    </xf>
    <xf numFmtId="166" fontId="34" fillId="35" borderId="1" xfId="1" applyNumberFormat="1" applyFont="1" applyFill="1" applyBorder="1" applyAlignment="1">
      <alignment horizontal="center" vertical="center"/>
    </xf>
    <xf numFmtId="14" fontId="34" fillId="35" borderId="1" xfId="0" applyNumberFormat="1" applyFont="1" applyFill="1" applyBorder="1" applyAlignment="1">
      <alignment horizontal="center" vertical="center"/>
    </xf>
    <xf numFmtId="42" fontId="34" fillId="35" borderId="1" xfId="1" applyFont="1" applyFill="1" applyBorder="1" applyAlignment="1">
      <alignment vertical="center"/>
    </xf>
    <xf numFmtId="1" fontId="34" fillId="35" borderId="1" xfId="1" applyNumberFormat="1" applyFont="1" applyFill="1" applyBorder="1" applyAlignment="1">
      <alignment horizontal="center" vertical="center"/>
    </xf>
    <xf numFmtId="0" fontId="34" fillId="35" borderId="1" xfId="0" applyFont="1" applyFill="1" applyBorder="1" applyAlignment="1">
      <alignment horizontal="right" vertical="center"/>
    </xf>
    <xf numFmtId="0" fontId="36" fillId="35" borderId="1" xfId="0" applyFont="1" applyFill="1" applyBorder="1" applyAlignment="1">
      <alignment horizontal="center" vertical="center"/>
    </xf>
    <xf numFmtId="42" fontId="36" fillId="35" borderId="1" xfId="1" applyFont="1" applyFill="1" applyBorder="1" applyAlignment="1">
      <alignment horizontal="center" vertical="center"/>
    </xf>
    <xf numFmtId="164" fontId="34" fillId="35" borderId="0" xfId="0" applyNumberFormat="1" applyFont="1" applyFill="1" applyAlignment="1">
      <alignment horizontal="center" vertical="center"/>
    </xf>
    <xf numFmtId="0" fontId="36" fillId="35" borderId="0" xfId="0" applyFont="1" applyFill="1" applyAlignment="1">
      <alignment horizontal="center" vertical="center"/>
    </xf>
    <xf numFmtId="0" fontId="34" fillId="35" borderId="0" xfId="0" applyFont="1" applyFill="1" applyAlignment="1">
      <alignment horizontal="center" vertical="center"/>
    </xf>
    <xf numFmtId="2" fontId="34" fillId="35" borderId="0" xfId="0" applyNumberFormat="1" applyFont="1" applyFill="1" applyAlignment="1">
      <alignment horizontal="center" vertical="center"/>
    </xf>
    <xf numFmtId="42" fontId="36" fillId="35" borderId="0" xfId="1" applyFont="1" applyFill="1" applyBorder="1" applyAlignment="1">
      <alignment horizontal="center" vertical="center"/>
    </xf>
    <xf numFmtId="42" fontId="34" fillId="35" borderId="0" xfId="1" applyFont="1" applyFill="1" applyBorder="1" applyAlignment="1">
      <alignment horizontal="center" vertical="center"/>
    </xf>
    <xf numFmtId="0" fontId="36" fillId="39" borderId="1" xfId="0" applyFont="1" applyFill="1" applyBorder="1" applyAlignment="1">
      <alignment horizontal="center" vertical="center" wrapText="1"/>
    </xf>
    <xf numFmtId="0" fontId="34" fillId="39" borderId="1" xfId="0" applyFont="1" applyFill="1" applyBorder="1" applyAlignment="1">
      <alignment horizontal="center" vertical="center"/>
    </xf>
    <xf numFmtId="0" fontId="36" fillId="40" borderId="1" xfId="0" applyFont="1" applyFill="1" applyBorder="1" applyAlignment="1">
      <alignment horizontal="center" vertical="center" wrapText="1"/>
    </xf>
    <xf numFmtId="2" fontId="34" fillId="40" borderId="1" xfId="0" applyNumberFormat="1" applyFont="1" applyFill="1" applyBorder="1" applyAlignment="1">
      <alignment horizontal="center" vertical="center"/>
    </xf>
    <xf numFmtId="0" fontId="41" fillId="0" borderId="0" xfId="0" applyFont="1"/>
    <xf numFmtId="42" fontId="43" fillId="0" borderId="0" xfId="0" applyNumberFormat="1" applyFont="1"/>
    <xf numFmtId="0" fontId="43" fillId="3" borderId="0" xfId="0" applyFont="1" applyFill="1"/>
    <xf numFmtId="0" fontId="36" fillId="0" borderId="0" xfId="0" applyFont="1" applyAlignment="1">
      <alignment horizontal="left" vertical="center"/>
    </xf>
    <xf numFmtId="0" fontId="34" fillId="3" borderId="25" xfId="0" applyFont="1" applyFill="1" applyBorder="1" applyAlignment="1">
      <alignment horizontal="center" vertical="center"/>
    </xf>
    <xf numFmtId="2" fontId="34" fillId="2" borderId="25" xfId="0" applyNumberFormat="1" applyFont="1" applyFill="1" applyBorder="1" applyAlignment="1">
      <alignment horizontal="center" vertical="center"/>
    </xf>
    <xf numFmtId="42" fontId="43" fillId="35" borderId="1" xfId="1" applyFont="1" applyFill="1" applyBorder="1"/>
    <xf numFmtId="42" fontId="43" fillId="0" borderId="1" xfId="1" applyFont="1" applyBorder="1" applyAlignment="1"/>
    <xf numFmtId="42" fontId="36" fillId="0" borderId="1" xfId="0" applyNumberFormat="1" applyFont="1" applyBorder="1" applyAlignment="1">
      <alignment horizontal="center" vertical="center"/>
    </xf>
    <xf numFmtId="42" fontId="43" fillId="0" borderId="1" xfId="1" applyFont="1" applyBorder="1"/>
    <xf numFmtId="0" fontId="10" fillId="0" borderId="1" xfId="0" applyFont="1" applyBorder="1" applyAlignment="1">
      <alignment horizontal="left" vertical="center" wrapText="1"/>
    </xf>
    <xf numFmtId="0" fontId="53" fillId="0" borderId="1" xfId="0" applyFont="1" applyBorder="1"/>
    <xf numFmtId="164" fontId="52" fillId="0" borderId="1" xfId="0" applyNumberFormat="1" applyFont="1" applyBorder="1" applyAlignment="1">
      <alignment horizontal="center" vertical="center"/>
    </xf>
    <xf numFmtId="0" fontId="53" fillId="35" borderId="1" xfId="0" applyFont="1" applyFill="1" applyBorder="1"/>
    <xf numFmtId="0" fontId="53" fillId="36" borderId="19" xfId="0" applyFont="1" applyFill="1" applyBorder="1"/>
    <xf numFmtId="0" fontId="52" fillId="0" borderId="1" xfId="0" applyFont="1" applyBorder="1" applyAlignment="1">
      <alignment horizontal="center" vertical="center"/>
    </xf>
    <xf numFmtId="42" fontId="52" fillId="0" borderId="1" xfId="1" applyFont="1" applyBorder="1" applyAlignment="1">
      <alignment vertical="center"/>
    </xf>
    <xf numFmtId="42" fontId="52" fillId="0" borderId="1" xfId="1" applyFont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2" fontId="52" fillId="2" borderId="1" xfId="0" applyNumberFormat="1" applyFont="1" applyFill="1" applyBorder="1" applyAlignment="1">
      <alignment horizontal="center" vertical="center"/>
    </xf>
    <xf numFmtId="1" fontId="52" fillId="0" borderId="1" xfId="1" applyNumberFormat="1" applyFont="1" applyBorder="1" applyAlignment="1">
      <alignment horizontal="center" vertical="center"/>
    </xf>
    <xf numFmtId="14" fontId="52" fillId="0" borderId="1" xfId="0" applyNumberFormat="1" applyFont="1" applyBorder="1" applyAlignment="1">
      <alignment horizontal="center" vertical="center"/>
    </xf>
    <xf numFmtId="42" fontId="52" fillId="0" borderId="1" xfId="1" applyFont="1" applyBorder="1" applyAlignment="1">
      <alignment horizontal="right" vertical="center"/>
    </xf>
    <xf numFmtId="0" fontId="53" fillId="36" borderId="20" xfId="0" applyFont="1" applyFill="1" applyBorder="1"/>
    <xf numFmtId="0" fontId="53" fillId="36" borderId="21" xfId="0" applyFont="1" applyFill="1" applyBorder="1"/>
    <xf numFmtId="0" fontId="8" fillId="3" borderId="1" xfId="0" applyFont="1" applyFill="1" applyBorder="1" applyAlignment="1">
      <alignment horizontal="center" vertical="center"/>
    </xf>
    <xf numFmtId="42" fontId="8" fillId="0" borderId="1" xfId="1" applyFont="1" applyBorder="1" applyAlignment="1">
      <alignment horizontal="center" vertical="center"/>
    </xf>
    <xf numFmtId="164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36" borderId="0" xfId="0" applyFont="1" applyFill="1"/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2" fontId="52" fillId="2" borderId="0" xfId="0" applyNumberFormat="1" applyFont="1" applyFill="1" applyAlignment="1">
      <alignment horizontal="center" vertical="center"/>
    </xf>
    <xf numFmtId="42" fontId="8" fillId="0" borderId="0" xfId="1" applyFont="1" applyBorder="1" applyAlignment="1">
      <alignment horizontal="center" vertical="center"/>
    </xf>
    <xf numFmtId="42" fontId="52" fillId="0" borderId="0" xfId="1" applyFont="1" applyBorder="1" applyAlignment="1">
      <alignment horizontal="center" vertical="center"/>
    </xf>
    <xf numFmtId="0" fontId="53" fillId="0" borderId="0" xfId="0" applyFont="1"/>
    <xf numFmtId="0" fontId="36" fillId="35" borderId="24" xfId="0" applyFont="1" applyFill="1" applyBorder="1" applyAlignment="1">
      <alignment horizontal="center" vertical="center" wrapText="1"/>
    </xf>
    <xf numFmtId="42" fontId="43" fillId="35" borderId="1" xfId="1" applyFont="1" applyFill="1" applyBorder="1" applyAlignment="1"/>
    <xf numFmtId="1" fontId="34" fillId="35" borderId="1" xfId="1" applyNumberFormat="1" applyFont="1" applyFill="1" applyBorder="1" applyAlignment="1">
      <alignment vertical="center"/>
    </xf>
    <xf numFmtId="0" fontId="34" fillId="35" borderId="1" xfId="1" applyNumberFormat="1" applyFont="1" applyFill="1" applyBorder="1" applyAlignment="1">
      <alignment vertical="center"/>
    </xf>
    <xf numFmtId="1" fontId="34" fillId="2" borderId="1" xfId="1" applyNumberFormat="1" applyFont="1" applyFill="1" applyBorder="1" applyAlignment="1">
      <alignment vertical="center"/>
    </xf>
    <xf numFmtId="0" fontId="34" fillId="35" borderId="1" xfId="0" applyFont="1" applyFill="1" applyBorder="1" applyAlignment="1">
      <alignment vertical="center"/>
    </xf>
    <xf numFmtId="42" fontId="34" fillId="35" borderId="26" xfId="1" applyFont="1" applyFill="1" applyBorder="1" applyAlignment="1">
      <alignment vertical="center"/>
    </xf>
    <xf numFmtId="0" fontId="43" fillId="36" borderId="23" xfId="0" applyFont="1" applyFill="1" applyBorder="1"/>
    <xf numFmtId="164" fontId="36" fillId="0" borderId="0" xfId="0" applyNumberFormat="1" applyFont="1" applyAlignment="1">
      <alignment vertical="center"/>
    </xf>
    <xf numFmtId="0" fontId="34" fillId="0" borderId="1" xfId="0" applyFont="1" applyBorder="1" applyAlignment="1">
      <alignment horizontal="left" vertical="center"/>
    </xf>
    <xf numFmtId="1" fontId="43" fillId="0" borderId="0" xfId="0" applyNumberFormat="1" applyFont="1" applyAlignment="1">
      <alignment horizontal="left"/>
    </xf>
    <xf numFmtId="164" fontId="34" fillId="0" borderId="28" xfId="0" applyNumberFormat="1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14" fontId="34" fillId="0" borderId="24" xfId="0" applyNumberFormat="1" applyFont="1" applyBorder="1" applyAlignment="1">
      <alignment horizontal="center" vertical="center"/>
    </xf>
    <xf numFmtId="0" fontId="43" fillId="0" borderId="24" xfId="0" applyFont="1" applyBorder="1"/>
    <xf numFmtId="0" fontId="34" fillId="35" borderId="0" xfId="0" applyFont="1" applyFill="1" applyAlignment="1">
      <alignment vertical="center"/>
    </xf>
    <xf numFmtId="0" fontId="43" fillId="0" borderId="27" xfId="0" applyFont="1" applyBorder="1" applyAlignment="1">
      <alignment wrapText="1"/>
    </xf>
    <xf numFmtId="0" fontId="43" fillId="0" borderId="27" xfId="0" applyFont="1" applyBorder="1"/>
    <xf numFmtId="1" fontId="34" fillId="2" borderId="27" xfId="1" applyNumberFormat="1" applyFont="1" applyFill="1" applyBorder="1" applyAlignment="1">
      <alignment vertical="center"/>
    </xf>
    <xf numFmtId="3" fontId="43" fillId="0" borderId="0" xfId="0" applyNumberFormat="1" applyFont="1"/>
    <xf numFmtId="164" fontId="34" fillId="0" borderId="1" xfId="0" applyNumberFormat="1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4" fillId="3" borderId="1" xfId="0" applyFont="1" applyFill="1" applyBorder="1" applyAlignment="1">
      <alignment vertical="center" wrapText="1"/>
    </xf>
    <xf numFmtId="0" fontId="51" fillId="0" borderId="1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34" fillId="3" borderId="1" xfId="0" applyFont="1" applyFill="1" applyBorder="1" applyAlignment="1">
      <alignment vertical="center"/>
    </xf>
    <xf numFmtId="1" fontId="34" fillId="0" borderId="1" xfId="1" applyNumberFormat="1" applyFont="1" applyBorder="1" applyAlignment="1">
      <alignment vertical="center"/>
    </xf>
    <xf numFmtId="14" fontId="34" fillId="0" borderId="1" xfId="0" applyNumberFormat="1" applyFont="1" applyBorder="1" applyAlignment="1">
      <alignment vertical="center"/>
    </xf>
    <xf numFmtId="42" fontId="34" fillId="0" borderId="24" xfId="1" applyFont="1" applyBorder="1" applyAlignment="1">
      <alignment vertical="center"/>
    </xf>
    <xf numFmtId="0" fontId="34" fillId="0" borderId="24" xfId="0" applyFont="1" applyBorder="1" applyAlignment="1">
      <alignment vertical="center"/>
    </xf>
    <xf numFmtId="164" fontId="34" fillId="0" borderId="1" xfId="0" applyNumberFormat="1" applyFont="1" applyBorder="1" applyAlignment="1">
      <alignment vertical="center"/>
    </xf>
    <xf numFmtId="42" fontId="34" fillId="0" borderId="1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" fontId="43" fillId="35" borderId="1" xfId="0" applyNumberFormat="1" applyFont="1" applyFill="1" applyBorder="1" applyAlignment="1">
      <alignment vertical="center"/>
    </xf>
    <xf numFmtId="0" fontId="43" fillId="35" borderId="1" xfId="0" applyFont="1" applyFill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24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42" fontId="34" fillId="0" borderId="1" xfId="1" applyFont="1" applyBorder="1" applyAlignment="1">
      <alignment vertical="center" wrapText="1"/>
    </xf>
    <xf numFmtId="1" fontId="43" fillId="35" borderId="1" xfId="0" applyNumberFormat="1" applyFont="1" applyFill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1" fontId="34" fillId="2" borderId="1" xfId="0" applyNumberFormat="1" applyFont="1" applyFill="1" applyBorder="1" applyAlignment="1">
      <alignment vertical="center" wrapText="1"/>
    </xf>
    <xf numFmtId="0" fontId="43" fillId="0" borderId="25" xfId="0" applyFont="1" applyBorder="1" applyAlignment="1">
      <alignment vertical="center"/>
    </xf>
    <xf numFmtId="167" fontId="43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42" borderId="6" xfId="0" applyFont="1" applyFill="1" applyBorder="1" applyAlignment="1">
      <alignment horizontal="center" vertical="center" wrapText="1"/>
    </xf>
    <xf numFmtId="0" fontId="5" fillId="42" borderId="5" xfId="0" applyFont="1" applyFill="1" applyBorder="1" applyAlignment="1">
      <alignment horizontal="center" vertical="center" wrapText="1"/>
    </xf>
    <xf numFmtId="0" fontId="30" fillId="42" borderId="4" xfId="0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0" fontId="43" fillId="0" borderId="2" xfId="0" applyFont="1" applyBorder="1" applyAlignment="1">
      <alignment horizontal="center" wrapText="1"/>
    </xf>
    <xf numFmtId="0" fontId="36" fillId="42" borderId="6" xfId="0" applyFont="1" applyFill="1" applyBorder="1" applyAlignment="1">
      <alignment horizontal="center" vertical="center" wrapText="1"/>
    </xf>
    <xf numFmtId="0" fontId="41" fillId="42" borderId="5" xfId="0" applyFont="1" applyFill="1" applyBorder="1" applyAlignment="1">
      <alignment horizontal="center" vertical="center" wrapText="1"/>
    </xf>
    <xf numFmtId="0" fontId="41" fillId="42" borderId="4" xfId="0" applyFont="1" applyFill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2" fillId="43" borderId="3" xfId="0" applyFont="1" applyFill="1" applyBorder="1" applyAlignment="1">
      <alignment horizontal="center" wrapText="1"/>
    </xf>
    <xf numFmtId="0" fontId="50" fillId="43" borderId="0" xfId="0" applyFont="1" applyFill="1" applyAlignment="1">
      <alignment horizontal="center" wrapText="1"/>
    </xf>
    <xf numFmtId="0" fontId="33" fillId="43" borderId="2" xfId="0" applyFont="1" applyFill="1" applyBorder="1" applyAlignment="1">
      <alignment horizontal="center" wrapText="1"/>
    </xf>
    <xf numFmtId="0" fontId="32" fillId="43" borderId="6" xfId="0" applyFont="1" applyFill="1" applyBorder="1" applyAlignment="1">
      <alignment horizontal="center" vertical="center" wrapText="1"/>
    </xf>
    <xf numFmtId="0" fontId="39" fillId="43" borderId="5" xfId="0" applyFont="1" applyFill="1" applyBorder="1" applyAlignment="1">
      <alignment horizontal="center" vertical="center" wrapText="1"/>
    </xf>
    <xf numFmtId="0" fontId="33" fillId="43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36" fillId="0" borderId="1" xfId="0" applyNumberFormat="1" applyFont="1" applyBorder="1" applyAlignment="1">
      <alignment horizontal="left" vertical="top"/>
    </xf>
    <xf numFmtId="0" fontId="6" fillId="41" borderId="6" xfId="0" applyFont="1" applyFill="1" applyBorder="1" applyAlignment="1">
      <alignment horizontal="center" vertical="center" wrapText="1"/>
    </xf>
    <xf numFmtId="0" fontId="5" fillId="41" borderId="5" xfId="0" applyFont="1" applyFill="1" applyBorder="1" applyAlignment="1">
      <alignment horizontal="center" vertical="center" wrapText="1"/>
    </xf>
    <xf numFmtId="0" fontId="30" fillId="41" borderId="4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/>
    </xf>
    <xf numFmtId="0" fontId="52" fillId="0" borderId="9" xfId="0" applyFont="1" applyBorder="1" applyAlignment="1">
      <alignment horizontal="center" vertical="center" wrapText="1"/>
    </xf>
    <xf numFmtId="0" fontId="52" fillId="0" borderId="8" xfId="0" applyFont="1" applyBorder="1" applyAlignment="1">
      <alignment horizontal="center" vertical="center" wrapText="1"/>
    </xf>
    <xf numFmtId="0" fontId="52" fillId="0" borderId="7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wrapText="1"/>
    </xf>
    <xf numFmtId="0" fontId="36" fillId="42" borderId="5" xfId="0" applyFont="1" applyFill="1" applyBorder="1" applyAlignment="1">
      <alignment horizontal="center" vertical="center" wrapText="1"/>
    </xf>
    <xf numFmtId="0" fontId="36" fillId="42" borderId="4" xfId="0" applyFont="1" applyFill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wrapText="1"/>
    </xf>
    <xf numFmtId="0" fontId="47" fillId="0" borderId="0" xfId="0" applyFont="1" applyAlignment="1">
      <alignment horizontal="center" wrapText="1"/>
    </xf>
    <xf numFmtId="0" fontId="35" fillId="0" borderId="2" xfId="0" applyFont="1" applyBorder="1" applyAlignment="1">
      <alignment horizontal="center" wrapText="1"/>
    </xf>
    <xf numFmtId="0" fontId="44" fillId="0" borderId="6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45" fillId="0" borderId="9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46" fillId="0" borderId="3" xfId="0" applyFont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46" fillId="42" borderId="6" xfId="0" applyFont="1" applyFill="1" applyBorder="1" applyAlignment="1">
      <alignment horizontal="center" vertical="center" wrapText="1"/>
    </xf>
    <xf numFmtId="0" fontId="30" fillId="42" borderId="5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 [0]" xfId="1" builtinId="7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6ED18756-E191-4B65-897F-81081D99B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706B9591-712E-4F6B-B5D6-6E52B070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0F096262-6A2E-49DA-845B-44E25ABD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5F4BE5EF-52BF-479C-9F63-911F127DA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2584C6B4-84C8-443C-AC33-E8BEDF28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AE3F5579-0AED-4EA3-A10B-0047BA65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1EC5399B-646F-473D-9C68-5F12C60E5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28575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CFCAF8ED-A9EE-4F68-B318-BF84D9371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2860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2856987F-24F5-4691-B8EE-65BBCA9C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A75454FD-0123-4304-BD1D-2B041241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28575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80908999-22D0-45A3-BE3C-B71ADB06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2860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542925</xdr:colOff>
      <xdr:row>0</xdr:row>
      <xdr:rowOff>219075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1C575780-2CB9-495C-82AB-EA9218DE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19075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57DC1D6A-F315-4618-9A59-ED9490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EEA0DE36-C4C8-4BF7-AAA8-B47FBC29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157389DF-727E-4E33-BB6D-9848FFC3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CF82C8A5-0510-4C5F-9036-629DD65E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70671B26-C2B2-47CF-A61D-CE72A6FD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523875</xdr:colOff>
      <xdr:row>0</xdr:row>
      <xdr:rowOff>180975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143C6E09-E139-4082-BF75-DEE08EE6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523875</xdr:colOff>
      <xdr:row>0</xdr:row>
      <xdr:rowOff>180975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CC7E2B44-8B16-454D-93EE-700886AE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28575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02E4121F-6B28-45D4-8FD2-77A591CE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2860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28575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4FFB3FDD-A073-4914-89F7-6740B870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2860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28575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97807D54-2244-4324-A914-616C8AD8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2860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21176373-F761-447A-AC0F-E2AC9E6D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76200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9C079418-4013-4DA5-A271-43FB9D1B2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76225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0</xdr:rowOff>
    </xdr:from>
    <xdr:ext cx="3924300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7AB7C923-59FD-4DBD-AFD7-9AA26C6A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39243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133350</xdr:rowOff>
    </xdr:from>
    <xdr:ext cx="2352675" cy="800100"/>
    <xdr:pic>
      <xdr:nvPicPr>
        <xdr:cNvPr id="3" name="Imagen 2">
          <a:extLst>
            <a:ext uri="{FF2B5EF4-FFF2-40B4-BE49-F238E27FC236}">
              <a16:creationId xmlns:a16="http://schemas.microsoft.com/office/drawing/2014/main" id="{7ABD4EFA-78C7-4978-A473-7B08D82C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3350"/>
          <a:ext cx="23526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1</xdr:row>
      <xdr:rowOff>38100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D43CDD0F-81D8-4FA2-8135-988D8B85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38125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0</xdr:row>
      <xdr:rowOff>114300</xdr:rowOff>
    </xdr:from>
    <xdr:ext cx="31242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D9477969-3DB2-46E3-B4D1-C8DBA4C2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114300"/>
          <a:ext cx="31242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24798DCB-C8E0-468E-9169-664FE264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2" name="Imagen 1">
          <a:extLst>
            <a:ext uri="{FF2B5EF4-FFF2-40B4-BE49-F238E27FC236}">
              <a16:creationId xmlns:a16="http://schemas.microsoft.com/office/drawing/2014/main" id="{A21D832E-E69A-4D2A-908C-AE57BB09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05B3D8B1-D8F6-4EB3-867C-CE8780D6A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0</xdr:rowOff>
    </xdr:from>
    <xdr:ext cx="2819400" cy="391000"/>
    <xdr:pic>
      <xdr:nvPicPr>
        <xdr:cNvPr id="3" name="Imagen 2">
          <a:extLst>
            <a:ext uri="{FF2B5EF4-FFF2-40B4-BE49-F238E27FC236}">
              <a16:creationId xmlns:a16="http://schemas.microsoft.com/office/drawing/2014/main" id="{19F7CD5E-3FEB-41E4-8473-50863210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819400" cy="3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35A7-0F17-4EED-81A1-BABE75C31393}">
  <sheetPr>
    <tabColor rgb="FF00B0F0"/>
    <pageSetUpPr fitToPage="1"/>
  </sheetPr>
  <dimension ref="A1:Q36"/>
  <sheetViews>
    <sheetView workbookViewId="0">
      <selection activeCell="A20" sqref="A20"/>
    </sheetView>
  </sheetViews>
  <sheetFormatPr baseColWidth="10" defaultRowHeight="12.75" x14ac:dyDescent="0.2"/>
  <cols>
    <col min="1" max="1" width="12.7109375" style="3" bestFit="1" customWidth="1"/>
    <col min="2" max="2" width="18.28515625" style="3" bestFit="1" customWidth="1"/>
    <col min="3" max="3" width="45" style="2" bestFit="1" customWidth="1"/>
    <col min="4" max="4" width="13.28515625" style="2" hidden="1" customWidth="1"/>
    <col min="5" max="5" width="10.7109375" style="2" hidden="1" customWidth="1"/>
    <col min="6" max="6" width="12" style="2" hidden="1" customWidth="1"/>
    <col min="7" max="7" width="21" style="2" customWidth="1"/>
    <col min="8" max="8" width="11.42578125" style="2" bestFit="1" customWidth="1"/>
    <col min="9" max="10" width="12.85546875" style="2" bestFit="1" customWidth="1"/>
    <col min="11" max="11" width="12.5703125" style="2" customWidth="1"/>
    <col min="12" max="12" width="13" style="2" customWidth="1"/>
    <col min="13" max="13" width="13.5703125" style="2" bestFit="1" customWidth="1"/>
    <col min="14" max="14" width="9.140625" style="2" bestFit="1" customWidth="1"/>
    <col min="15" max="15" width="18.140625" style="2" customWidth="1"/>
    <col min="16" max="16" width="20.28515625" style="2" bestFit="1" customWidth="1"/>
    <col min="17" max="17" width="14.5703125" style="1" bestFit="1" customWidth="1"/>
    <col min="18" max="260" width="11.42578125" style="1"/>
    <col min="261" max="261" width="12.140625" style="1" customWidth="1"/>
    <col min="262" max="262" width="33.140625" style="1" customWidth="1"/>
    <col min="263" max="263" width="19.7109375" style="1" customWidth="1"/>
    <col min="264" max="264" width="32.140625" style="1" customWidth="1"/>
    <col min="265" max="265" width="24.42578125" style="1" customWidth="1"/>
    <col min="266" max="266" width="21.42578125" style="1" customWidth="1"/>
    <col min="267" max="267" width="15.5703125" style="1" customWidth="1"/>
    <col min="268" max="268" width="21.85546875" style="1" customWidth="1"/>
    <col min="269" max="269" width="13.85546875" style="1" customWidth="1"/>
    <col min="270" max="270" width="14" style="1" customWidth="1"/>
    <col min="271" max="271" width="29" style="1" customWidth="1"/>
    <col min="272" max="516" width="11.42578125" style="1"/>
    <col min="517" max="517" width="12.140625" style="1" customWidth="1"/>
    <col min="518" max="518" width="33.140625" style="1" customWidth="1"/>
    <col min="519" max="519" width="19.7109375" style="1" customWidth="1"/>
    <col min="520" max="520" width="32.140625" style="1" customWidth="1"/>
    <col min="521" max="521" width="24.42578125" style="1" customWidth="1"/>
    <col min="522" max="522" width="21.42578125" style="1" customWidth="1"/>
    <col min="523" max="523" width="15.5703125" style="1" customWidth="1"/>
    <col min="524" max="524" width="21.85546875" style="1" customWidth="1"/>
    <col min="525" max="525" width="13.85546875" style="1" customWidth="1"/>
    <col min="526" max="526" width="14" style="1" customWidth="1"/>
    <col min="527" max="527" width="29" style="1" customWidth="1"/>
    <col min="528" max="772" width="11.42578125" style="1"/>
    <col min="773" max="773" width="12.140625" style="1" customWidth="1"/>
    <col min="774" max="774" width="33.140625" style="1" customWidth="1"/>
    <col min="775" max="775" width="19.7109375" style="1" customWidth="1"/>
    <col min="776" max="776" width="32.140625" style="1" customWidth="1"/>
    <col min="777" max="777" width="24.42578125" style="1" customWidth="1"/>
    <col min="778" max="778" width="21.42578125" style="1" customWidth="1"/>
    <col min="779" max="779" width="15.5703125" style="1" customWidth="1"/>
    <col min="780" max="780" width="21.85546875" style="1" customWidth="1"/>
    <col min="781" max="781" width="13.85546875" style="1" customWidth="1"/>
    <col min="782" max="782" width="14" style="1" customWidth="1"/>
    <col min="783" max="783" width="29" style="1" customWidth="1"/>
    <col min="784" max="1028" width="11.42578125" style="1"/>
    <col min="1029" max="1029" width="12.140625" style="1" customWidth="1"/>
    <col min="1030" max="1030" width="33.140625" style="1" customWidth="1"/>
    <col min="1031" max="1031" width="19.7109375" style="1" customWidth="1"/>
    <col min="1032" max="1032" width="32.140625" style="1" customWidth="1"/>
    <col min="1033" max="1033" width="24.42578125" style="1" customWidth="1"/>
    <col min="1034" max="1034" width="21.42578125" style="1" customWidth="1"/>
    <col min="1035" max="1035" width="15.5703125" style="1" customWidth="1"/>
    <col min="1036" max="1036" width="21.85546875" style="1" customWidth="1"/>
    <col min="1037" max="1037" width="13.85546875" style="1" customWidth="1"/>
    <col min="1038" max="1038" width="14" style="1" customWidth="1"/>
    <col min="1039" max="1039" width="29" style="1" customWidth="1"/>
    <col min="1040" max="1284" width="11.42578125" style="1"/>
    <col min="1285" max="1285" width="12.140625" style="1" customWidth="1"/>
    <col min="1286" max="1286" width="33.140625" style="1" customWidth="1"/>
    <col min="1287" max="1287" width="19.7109375" style="1" customWidth="1"/>
    <col min="1288" max="1288" width="32.140625" style="1" customWidth="1"/>
    <col min="1289" max="1289" width="24.42578125" style="1" customWidth="1"/>
    <col min="1290" max="1290" width="21.42578125" style="1" customWidth="1"/>
    <col min="1291" max="1291" width="15.5703125" style="1" customWidth="1"/>
    <col min="1292" max="1292" width="21.85546875" style="1" customWidth="1"/>
    <col min="1293" max="1293" width="13.85546875" style="1" customWidth="1"/>
    <col min="1294" max="1294" width="14" style="1" customWidth="1"/>
    <col min="1295" max="1295" width="29" style="1" customWidth="1"/>
    <col min="1296" max="1540" width="11.42578125" style="1"/>
    <col min="1541" max="1541" width="12.140625" style="1" customWidth="1"/>
    <col min="1542" max="1542" width="33.140625" style="1" customWidth="1"/>
    <col min="1543" max="1543" width="19.7109375" style="1" customWidth="1"/>
    <col min="1544" max="1544" width="32.140625" style="1" customWidth="1"/>
    <col min="1545" max="1545" width="24.42578125" style="1" customWidth="1"/>
    <col min="1546" max="1546" width="21.42578125" style="1" customWidth="1"/>
    <col min="1547" max="1547" width="15.5703125" style="1" customWidth="1"/>
    <col min="1548" max="1548" width="21.85546875" style="1" customWidth="1"/>
    <col min="1549" max="1549" width="13.85546875" style="1" customWidth="1"/>
    <col min="1550" max="1550" width="14" style="1" customWidth="1"/>
    <col min="1551" max="1551" width="29" style="1" customWidth="1"/>
    <col min="1552" max="1796" width="11.42578125" style="1"/>
    <col min="1797" max="1797" width="12.140625" style="1" customWidth="1"/>
    <col min="1798" max="1798" width="33.140625" style="1" customWidth="1"/>
    <col min="1799" max="1799" width="19.7109375" style="1" customWidth="1"/>
    <col min="1800" max="1800" width="32.140625" style="1" customWidth="1"/>
    <col min="1801" max="1801" width="24.42578125" style="1" customWidth="1"/>
    <col min="1802" max="1802" width="21.42578125" style="1" customWidth="1"/>
    <col min="1803" max="1803" width="15.5703125" style="1" customWidth="1"/>
    <col min="1804" max="1804" width="21.85546875" style="1" customWidth="1"/>
    <col min="1805" max="1805" width="13.85546875" style="1" customWidth="1"/>
    <col min="1806" max="1806" width="14" style="1" customWidth="1"/>
    <col min="1807" max="1807" width="29" style="1" customWidth="1"/>
    <col min="1808" max="2052" width="11.42578125" style="1"/>
    <col min="2053" max="2053" width="12.140625" style="1" customWidth="1"/>
    <col min="2054" max="2054" width="33.140625" style="1" customWidth="1"/>
    <col min="2055" max="2055" width="19.7109375" style="1" customWidth="1"/>
    <col min="2056" max="2056" width="32.140625" style="1" customWidth="1"/>
    <col min="2057" max="2057" width="24.42578125" style="1" customWidth="1"/>
    <col min="2058" max="2058" width="21.42578125" style="1" customWidth="1"/>
    <col min="2059" max="2059" width="15.5703125" style="1" customWidth="1"/>
    <col min="2060" max="2060" width="21.85546875" style="1" customWidth="1"/>
    <col min="2061" max="2061" width="13.85546875" style="1" customWidth="1"/>
    <col min="2062" max="2062" width="14" style="1" customWidth="1"/>
    <col min="2063" max="2063" width="29" style="1" customWidth="1"/>
    <col min="2064" max="2308" width="11.42578125" style="1"/>
    <col min="2309" max="2309" width="12.140625" style="1" customWidth="1"/>
    <col min="2310" max="2310" width="33.140625" style="1" customWidth="1"/>
    <col min="2311" max="2311" width="19.7109375" style="1" customWidth="1"/>
    <col min="2312" max="2312" width="32.140625" style="1" customWidth="1"/>
    <col min="2313" max="2313" width="24.42578125" style="1" customWidth="1"/>
    <col min="2314" max="2314" width="21.42578125" style="1" customWidth="1"/>
    <col min="2315" max="2315" width="15.5703125" style="1" customWidth="1"/>
    <col min="2316" max="2316" width="21.85546875" style="1" customWidth="1"/>
    <col min="2317" max="2317" width="13.85546875" style="1" customWidth="1"/>
    <col min="2318" max="2318" width="14" style="1" customWidth="1"/>
    <col min="2319" max="2319" width="29" style="1" customWidth="1"/>
    <col min="2320" max="2564" width="11.42578125" style="1"/>
    <col min="2565" max="2565" width="12.140625" style="1" customWidth="1"/>
    <col min="2566" max="2566" width="33.140625" style="1" customWidth="1"/>
    <col min="2567" max="2567" width="19.7109375" style="1" customWidth="1"/>
    <col min="2568" max="2568" width="32.140625" style="1" customWidth="1"/>
    <col min="2569" max="2569" width="24.42578125" style="1" customWidth="1"/>
    <col min="2570" max="2570" width="21.42578125" style="1" customWidth="1"/>
    <col min="2571" max="2571" width="15.5703125" style="1" customWidth="1"/>
    <col min="2572" max="2572" width="21.85546875" style="1" customWidth="1"/>
    <col min="2573" max="2573" width="13.85546875" style="1" customWidth="1"/>
    <col min="2574" max="2574" width="14" style="1" customWidth="1"/>
    <col min="2575" max="2575" width="29" style="1" customWidth="1"/>
    <col min="2576" max="2820" width="11.42578125" style="1"/>
    <col min="2821" max="2821" width="12.140625" style="1" customWidth="1"/>
    <col min="2822" max="2822" width="33.140625" style="1" customWidth="1"/>
    <col min="2823" max="2823" width="19.7109375" style="1" customWidth="1"/>
    <col min="2824" max="2824" width="32.140625" style="1" customWidth="1"/>
    <col min="2825" max="2825" width="24.42578125" style="1" customWidth="1"/>
    <col min="2826" max="2826" width="21.42578125" style="1" customWidth="1"/>
    <col min="2827" max="2827" width="15.5703125" style="1" customWidth="1"/>
    <col min="2828" max="2828" width="21.85546875" style="1" customWidth="1"/>
    <col min="2829" max="2829" width="13.85546875" style="1" customWidth="1"/>
    <col min="2830" max="2830" width="14" style="1" customWidth="1"/>
    <col min="2831" max="2831" width="29" style="1" customWidth="1"/>
    <col min="2832" max="3076" width="11.42578125" style="1"/>
    <col min="3077" max="3077" width="12.140625" style="1" customWidth="1"/>
    <col min="3078" max="3078" width="33.140625" style="1" customWidth="1"/>
    <col min="3079" max="3079" width="19.7109375" style="1" customWidth="1"/>
    <col min="3080" max="3080" width="32.140625" style="1" customWidth="1"/>
    <col min="3081" max="3081" width="24.42578125" style="1" customWidth="1"/>
    <col min="3082" max="3082" width="21.42578125" style="1" customWidth="1"/>
    <col min="3083" max="3083" width="15.5703125" style="1" customWidth="1"/>
    <col min="3084" max="3084" width="21.85546875" style="1" customWidth="1"/>
    <col min="3085" max="3085" width="13.85546875" style="1" customWidth="1"/>
    <col min="3086" max="3086" width="14" style="1" customWidth="1"/>
    <col min="3087" max="3087" width="29" style="1" customWidth="1"/>
    <col min="3088" max="3332" width="11.42578125" style="1"/>
    <col min="3333" max="3333" width="12.140625" style="1" customWidth="1"/>
    <col min="3334" max="3334" width="33.140625" style="1" customWidth="1"/>
    <col min="3335" max="3335" width="19.7109375" style="1" customWidth="1"/>
    <col min="3336" max="3336" width="32.140625" style="1" customWidth="1"/>
    <col min="3337" max="3337" width="24.42578125" style="1" customWidth="1"/>
    <col min="3338" max="3338" width="21.42578125" style="1" customWidth="1"/>
    <col min="3339" max="3339" width="15.5703125" style="1" customWidth="1"/>
    <col min="3340" max="3340" width="21.85546875" style="1" customWidth="1"/>
    <col min="3341" max="3341" width="13.85546875" style="1" customWidth="1"/>
    <col min="3342" max="3342" width="14" style="1" customWidth="1"/>
    <col min="3343" max="3343" width="29" style="1" customWidth="1"/>
    <col min="3344" max="3588" width="11.42578125" style="1"/>
    <col min="3589" max="3589" width="12.140625" style="1" customWidth="1"/>
    <col min="3590" max="3590" width="33.140625" style="1" customWidth="1"/>
    <col min="3591" max="3591" width="19.7109375" style="1" customWidth="1"/>
    <col min="3592" max="3592" width="32.140625" style="1" customWidth="1"/>
    <col min="3593" max="3593" width="24.42578125" style="1" customWidth="1"/>
    <col min="3594" max="3594" width="21.42578125" style="1" customWidth="1"/>
    <col min="3595" max="3595" width="15.5703125" style="1" customWidth="1"/>
    <col min="3596" max="3596" width="21.85546875" style="1" customWidth="1"/>
    <col min="3597" max="3597" width="13.85546875" style="1" customWidth="1"/>
    <col min="3598" max="3598" width="14" style="1" customWidth="1"/>
    <col min="3599" max="3599" width="29" style="1" customWidth="1"/>
    <col min="3600" max="3844" width="11.42578125" style="1"/>
    <col min="3845" max="3845" width="12.140625" style="1" customWidth="1"/>
    <col min="3846" max="3846" width="33.140625" style="1" customWidth="1"/>
    <col min="3847" max="3847" width="19.7109375" style="1" customWidth="1"/>
    <col min="3848" max="3848" width="32.140625" style="1" customWidth="1"/>
    <col min="3849" max="3849" width="24.42578125" style="1" customWidth="1"/>
    <col min="3850" max="3850" width="21.42578125" style="1" customWidth="1"/>
    <col min="3851" max="3851" width="15.5703125" style="1" customWidth="1"/>
    <col min="3852" max="3852" width="21.85546875" style="1" customWidth="1"/>
    <col min="3853" max="3853" width="13.85546875" style="1" customWidth="1"/>
    <col min="3854" max="3854" width="14" style="1" customWidth="1"/>
    <col min="3855" max="3855" width="29" style="1" customWidth="1"/>
    <col min="3856" max="4100" width="11.42578125" style="1"/>
    <col min="4101" max="4101" width="12.140625" style="1" customWidth="1"/>
    <col min="4102" max="4102" width="33.140625" style="1" customWidth="1"/>
    <col min="4103" max="4103" width="19.7109375" style="1" customWidth="1"/>
    <col min="4104" max="4104" width="32.140625" style="1" customWidth="1"/>
    <col min="4105" max="4105" width="24.42578125" style="1" customWidth="1"/>
    <col min="4106" max="4106" width="21.42578125" style="1" customWidth="1"/>
    <col min="4107" max="4107" width="15.5703125" style="1" customWidth="1"/>
    <col min="4108" max="4108" width="21.85546875" style="1" customWidth="1"/>
    <col min="4109" max="4109" width="13.85546875" style="1" customWidth="1"/>
    <col min="4110" max="4110" width="14" style="1" customWidth="1"/>
    <col min="4111" max="4111" width="29" style="1" customWidth="1"/>
    <col min="4112" max="4356" width="11.42578125" style="1"/>
    <col min="4357" max="4357" width="12.140625" style="1" customWidth="1"/>
    <col min="4358" max="4358" width="33.140625" style="1" customWidth="1"/>
    <col min="4359" max="4359" width="19.7109375" style="1" customWidth="1"/>
    <col min="4360" max="4360" width="32.140625" style="1" customWidth="1"/>
    <col min="4361" max="4361" width="24.42578125" style="1" customWidth="1"/>
    <col min="4362" max="4362" width="21.42578125" style="1" customWidth="1"/>
    <col min="4363" max="4363" width="15.5703125" style="1" customWidth="1"/>
    <col min="4364" max="4364" width="21.85546875" style="1" customWidth="1"/>
    <col min="4365" max="4365" width="13.85546875" style="1" customWidth="1"/>
    <col min="4366" max="4366" width="14" style="1" customWidth="1"/>
    <col min="4367" max="4367" width="29" style="1" customWidth="1"/>
    <col min="4368" max="4612" width="11.42578125" style="1"/>
    <col min="4613" max="4613" width="12.140625" style="1" customWidth="1"/>
    <col min="4614" max="4614" width="33.140625" style="1" customWidth="1"/>
    <col min="4615" max="4615" width="19.7109375" style="1" customWidth="1"/>
    <col min="4616" max="4616" width="32.140625" style="1" customWidth="1"/>
    <col min="4617" max="4617" width="24.42578125" style="1" customWidth="1"/>
    <col min="4618" max="4618" width="21.42578125" style="1" customWidth="1"/>
    <col min="4619" max="4619" width="15.5703125" style="1" customWidth="1"/>
    <col min="4620" max="4620" width="21.85546875" style="1" customWidth="1"/>
    <col min="4621" max="4621" width="13.85546875" style="1" customWidth="1"/>
    <col min="4622" max="4622" width="14" style="1" customWidth="1"/>
    <col min="4623" max="4623" width="29" style="1" customWidth="1"/>
    <col min="4624" max="4868" width="11.42578125" style="1"/>
    <col min="4869" max="4869" width="12.140625" style="1" customWidth="1"/>
    <col min="4870" max="4870" width="33.140625" style="1" customWidth="1"/>
    <col min="4871" max="4871" width="19.7109375" style="1" customWidth="1"/>
    <col min="4872" max="4872" width="32.140625" style="1" customWidth="1"/>
    <col min="4873" max="4873" width="24.42578125" style="1" customWidth="1"/>
    <col min="4874" max="4874" width="21.42578125" style="1" customWidth="1"/>
    <col min="4875" max="4875" width="15.5703125" style="1" customWidth="1"/>
    <col min="4876" max="4876" width="21.85546875" style="1" customWidth="1"/>
    <col min="4877" max="4877" width="13.85546875" style="1" customWidth="1"/>
    <col min="4878" max="4878" width="14" style="1" customWidth="1"/>
    <col min="4879" max="4879" width="29" style="1" customWidth="1"/>
    <col min="4880" max="5124" width="11.42578125" style="1"/>
    <col min="5125" max="5125" width="12.140625" style="1" customWidth="1"/>
    <col min="5126" max="5126" width="33.140625" style="1" customWidth="1"/>
    <col min="5127" max="5127" width="19.7109375" style="1" customWidth="1"/>
    <col min="5128" max="5128" width="32.140625" style="1" customWidth="1"/>
    <col min="5129" max="5129" width="24.42578125" style="1" customWidth="1"/>
    <col min="5130" max="5130" width="21.42578125" style="1" customWidth="1"/>
    <col min="5131" max="5131" width="15.5703125" style="1" customWidth="1"/>
    <col min="5132" max="5132" width="21.85546875" style="1" customWidth="1"/>
    <col min="5133" max="5133" width="13.85546875" style="1" customWidth="1"/>
    <col min="5134" max="5134" width="14" style="1" customWidth="1"/>
    <col min="5135" max="5135" width="29" style="1" customWidth="1"/>
    <col min="5136" max="5380" width="11.42578125" style="1"/>
    <col min="5381" max="5381" width="12.140625" style="1" customWidth="1"/>
    <col min="5382" max="5382" width="33.140625" style="1" customWidth="1"/>
    <col min="5383" max="5383" width="19.7109375" style="1" customWidth="1"/>
    <col min="5384" max="5384" width="32.140625" style="1" customWidth="1"/>
    <col min="5385" max="5385" width="24.42578125" style="1" customWidth="1"/>
    <col min="5386" max="5386" width="21.42578125" style="1" customWidth="1"/>
    <col min="5387" max="5387" width="15.5703125" style="1" customWidth="1"/>
    <col min="5388" max="5388" width="21.85546875" style="1" customWidth="1"/>
    <col min="5389" max="5389" width="13.85546875" style="1" customWidth="1"/>
    <col min="5390" max="5390" width="14" style="1" customWidth="1"/>
    <col min="5391" max="5391" width="29" style="1" customWidth="1"/>
    <col min="5392" max="5636" width="11.42578125" style="1"/>
    <col min="5637" max="5637" width="12.140625" style="1" customWidth="1"/>
    <col min="5638" max="5638" width="33.140625" style="1" customWidth="1"/>
    <col min="5639" max="5639" width="19.7109375" style="1" customWidth="1"/>
    <col min="5640" max="5640" width="32.140625" style="1" customWidth="1"/>
    <col min="5641" max="5641" width="24.42578125" style="1" customWidth="1"/>
    <col min="5642" max="5642" width="21.42578125" style="1" customWidth="1"/>
    <col min="5643" max="5643" width="15.5703125" style="1" customWidth="1"/>
    <col min="5644" max="5644" width="21.85546875" style="1" customWidth="1"/>
    <col min="5645" max="5645" width="13.85546875" style="1" customWidth="1"/>
    <col min="5646" max="5646" width="14" style="1" customWidth="1"/>
    <col min="5647" max="5647" width="29" style="1" customWidth="1"/>
    <col min="5648" max="5892" width="11.42578125" style="1"/>
    <col min="5893" max="5893" width="12.140625" style="1" customWidth="1"/>
    <col min="5894" max="5894" width="33.140625" style="1" customWidth="1"/>
    <col min="5895" max="5895" width="19.7109375" style="1" customWidth="1"/>
    <col min="5896" max="5896" width="32.140625" style="1" customWidth="1"/>
    <col min="5897" max="5897" width="24.42578125" style="1" customWidth="1"/>
    <col min="5898" max="5898" width="21.42578125" style="1" customWidth="1"/>
    <col min="5899" max="5899" width="15.5703125" style="1" customWidth="1"/>
    <col min="5900" max="5900" width="21.85546875" style="1" customWidth="1"/>
    <col min="5901" max="5901" width="13.85546875" style="1" customWidth="1"/>
    <col min="5902" max="5902" width="14" style="1" customWidth="1"/>
    <col min="5903" max="5903" width="29" style="1" customWidth="1"/>
    <col min="5904" max="6148" width="11.42578125" style="1"/>
    <col min="6149" max="6149" width="12.140625" style="1" customWidth="1"/>
    <col min="6150" max="6150" width="33.140625" style="1" customWidth="1"/>
    <col min="6151" max="6151" width="19.7109375" style="1" customWidth="1"/>
    <col min="6152" max="6152" width="32.140625" style="1" customWidth="1"/>
    <col min="6153" max="6153" width="24.42578125" style="1" customWidth="1"/>
    <col min="6154" max="6154" width="21.42578125" style="1" customWidth="1"/>
    <col min="6155" max="6155" width="15.5703125" style="1" customWidth="1"/>
    <col min="6156" max="6156" width="21.85546875" style="1" customWidth="1"/>
    <col min="6157" max="6157" width="13.85546875" style="1" customWidth="1"/>
    <col min="6158" max="6158" width="14" style="1" customWidth="1"/>
    <col min="6159" max="6159" width="29" style="1" customWidth="1"/>
    <col min="6160" max="6404" width="11.42578125" style="1"/>
    <col min="6405" max="6405" width="12.140625" style="1" customWidth="1"/>
    <col min="6406" max="6406" width="33.140625" style="1" customWidth="1"/>
    <col min="6407" max="6407" width="19.7109375" style="1" customWidth="1"/>
    <col min="6408" max="6408" width="32.140625" style="1" customWidth="1"/>
    <col min="6409" max="6409" width="24.42578125" style="1" customWidth="1"/>
    <col min="6410" max="6410" width="21.42578125" style="1" customWidth="1"/>
    <col min="6411" max="6411" width="15.5703125" style="1" customWidth="1"/>
    <col min="6412" max="6412" width="21.85546875" style="1" customWidth="1"/>
    <col min="6413" max="6413" width="13.85546875" style="1" customWidth="1"/>
    <col min="6414" max="6414" width="14" style="1" customWidth="1"/>
    <col min="6415" max="6415" width="29" style="1" customWidth="1"/>
    <col min="6416" max="6660" width="11.42578125" style="1"/>
    <col min="6661" max="6661" width="12.140625" style="1" customWidth="1"/>
    <col min="6662" max="6662" width="33.140625" style="1" customWidth="1"/>
    <col min="6663" max="6663" width="19.7109375" style="1" customWidth="1"/>
    <col min="6664" max="6664" width="32.140625" style="1" customWidth="1"/>
    <col min="6665" max="6665" width="24.42578125" style="1" customWidth="1"/>
    <col min="6666" max="6666" width="21.42578125" style="1" customWidth="1"/>
    <col min="6667" max="6667" width="15.5703125" style="1" customWidth="1"/>
    <col min="6668" max="6668" width="21.85546875" style="1" customWidth="1"/>
    <col min="6669" max="6669" width="13.85546875" style="1" customWidth="1"/>
    <col min="6670" max="6670" width="14" style="1" customWidth="1"/>
    <col min="6671" max="6671" width="29" style="1" customWidth="1"/>
    <col min="6672" max="6916" width="11.42578125" style="1"/>
    <col min="6917" max="6917" width="12.140625" style="1" customWidth="1"/>
    <col min="6918" max="6918" width="33.140625" style="1" customWidth="1"/>
    <col min="6919" max="6919" width="19.7109375" style="1" customWidth="1"/>
    <col min="6920" max="6920" width="32.140625" style="1" customWidth="1"/>
    <col min="6921" max="6921" width="24.42578125" style="1" customWidth="1"/>
    <col min="6922" max="6922" width="21.42578125" style="1" customWidth="1"/>
    <col min="6923" max="6923" width="15.5703125" style="1" customWidth="1"/>
    <col min="6924" max="6924" width="21.85546875" style="1" customWidth="1"/>
    <col min="6925" max="6925" width="13.85546875" style="1" customWidth="1"/>
    <col min="6926" max="6926" width="14" style="1" customWidth="1"/>
    <col min="6927" max="6927" width="29" style="1" customWidth="1"/>
    <col min="6928" max="7172" width="11.42578125" style="1"/>
    <col min="7173" max="7173" width="12.140625" style="1" customWidth="1"/>
    <col min="7174" max="7174" width="33.140625" style="1" customWidth="1"/>
    <col min="7175" max="7175" width="19.7109375" style="1" customWidth="1"/>
    <col min="7176" max="7176" width="32.140625" style="1" customWidth="1"/>
    <col min="7177" max="7177" width="24.42578125" style="1" customWidth="1"/>
    <col min="7178" max="7178" width="21.42578125" style="1" customWidth="1"/>
    <col min="7179" max="7179" width="15.5703125" style="1" customWidth="1"/>
    <col min="7180" max="7180" width="21.85546875" style="1" customWidth="1"/>
    <col min="7181" max="7181" width="13.85546875" style="1" customWidth="1"/>
    <col min="7182" max="7182" width="14" style="1" customWidth="1"/>
    <col min="7183" max="7183" width="29" style="1" customWidth="1"/>
    <col min="7184" max="7428" width="11.42578125" style="1"/>
    <col min="7429" max="7429" width="12.140625" style="1" customWidth="1"/>
    <col min="7430" max="7430" width="33.140625" style="1" customWidth="1"/>
    <col min="7431" max="7431" width="19.7109375" style="1" customWidth="1"/>
    <col min="7432" max="7432" width="32.140625" style="1" customWidth="1"/>
    <col min="7433" max="7433" width="24.42578125" style="1" customWidth="1"/>
    <col min="7434" max="7434" width="21.42578125" style="1" customWidth="1"/>
    <col min="7435" max="7435" width="15.5703125" style="1" customWidth="1"/>
    <col min="7436" max="7436" width="21.85546875" style="1" customWidth="1"/>
    <col min="7437" max="7437" width="13.85546875" style="1" customWidth="1"/>
    <col min="7438" max="7438" width="14" style="1" customWidth="1"/>
    <col min="7439" max="7439" width="29" style="1" customWidth="1"/>
    <col min="7440" max="7684" width="11.42578125" style="1"/>
    <col min="7685" max="7685" width="12.140625" style="1" customWidth="1"/>
    <col min="7686" max="7686" width="33.140625" style="1" customWidth="1"/>
    <col min="7687" max="7687" width="19.7109375" style="1" customWidth="1"/>
    <col min="7688" max="7688" width="32.140625" style="1" customWidth="1"/>
    <col min="7689" max="7689" width="24.42578125" style="1" customWidth="1"/>
    <col min="7690" max="7690" width="21.42578125" style="1" customWidth="1"/>
    <col min="7691" max="7691" width="15.5703125" style="1" customWidth="1"/>
    <col min="7692" max="7692" width="21.85546875" style="1" customWidth="1"/>
    <col min="7693" max="7693" width="13.85546875" style="1" customWidth="1"/>
    <col min="7694" max="7694" width="14" style="1" customWidth="1"/>
    <col min="7695" max="7695" width="29" style="1" customWidth="1"/>
    <col min="7696" max="7940" width="11.42578125" style="1"/>
    <col min="7941" max="7941" width="12.140625" style="1" customWidth="1"/>
    <col min="7942" max="7942" width="33.140625" style="1" customWidth="1"/>
    <col min="7943" max="7943" width="19.7109375" style="1" customWidth="1"/>
    <col min="7944" max="7944" width="32.140625" style="1" customWidth="1"/>
    <col min="7945" max="7945" width="24.42578125" style="1" customWidth="1"/>
    <col min="7946" max="7946" width="21.42578125" style="1" customWidth="1"/>
    <col min="7947" max="7947" width="15.5703125" style="1" customWidth="1"/>
    <col min="7948" max="7948" width="21.85546875" style="1" customWidth="1"/>
    <col min="7949" max="7949" width="13.85546875" style="1" customWidth="1"/>
    <col min="7950" max="7950" width="14" style="1" customWidth="1"/>
    <col min="7951" max="7951" width="29" style="1" customWidth="1"/>
    <col min="7952" max="8196" width="11.42578125" style="1"/>
    <col min="8197" max="8197" width="12.140625" style="1" customWidth="1"/>
    <col min="8198" max="8198" width="33.140625" style="1" customWidth="1"/>
    <col min="8199" max="8199" width="19.7109375" style="1" customWidth="1"/>
    <col min="8200" max="8200" width="32.140625" style="1" customWidth="1"/>
    <col min="8201" max="8201" width="24.42578125" style="1" customWidth="1"/>
    <col min="8202" max="8202" width="21.42578125" style="1" customWidth="1"/>
    <col min="8203" max="8203" width="15.5703125" style="1" customWidth="1"/>
    <col min="8204" max="8204" width="21.85546875" style="1" customWidth="1"/>
    <col min="8205" max="8205" width="13.85546875" style="1" customWidth="1"/>
    <col min="8206" max="8206" width="14" style="1" customWidth="1"/>
    <col min="8207" max="8207" width="29" style="1" customWidth="1"/>
    <col min="8208" max="8452" width="11.42578125" style="1"/>
    <col min="8453" max="8453" width="12.140625" style="1" customWidth="1"/>
    <col min="8454" max="8454" width="33.140625" style="1" customWidth="1"/>
    <col min="8455" max="8455" width="19.7109375" style="1" customWidth="1"/>
    <col min="8456" max="8456" width="32.140625" style="1" customWidth="1"/>
    <col min="8457" max="8457" width="24.42578125" style="1" customWidth="1"/>
    <col min="8458" max="8458" width="21.42578125" style="1" customWidth="1"/>
    <col min="8459" max="8459" width="15.5703125" style="1" customWidth="1"/>
    <col min="8460" max="8460" width="21.85546875" style="1" customWidth="1"/>
    <col min="8461" max="8461" width="13.85546875" style="1" customWidth="1"/>
    <col min="8462" max="8462" width="14" style="1" customWidth="1"/>
    <col min="8463" max="8463" width="29" style="1" customWidth="1"/>
    <col min="8464" max="8708" width="11.42578125" style="1"/>
    <col min="8709" max="8709" width="12.140625" style="1" customWidth="1"/>
    <col min="8710" max="8710" width="33.140625" style="1" customWidth="1"/>
    <col min="8711" max="8711" width="19.7109375" style="1" customWidth="1"/>
    <col min="8712" max="8712" width="32.140625" style="1" customWidth="1"/>
    <col min="8713" max="8713" width="24.42578125" style="1" customWidth="1"/>
    <col min="8714" max="8714" width="21.42578125" style="1" customWidth="1"/>
    <col min="8715" max="8715" width="15.5703125" style="1" customWidth="1"/>
    <col min="8716" max="8716" width="21.85546875" style="1" customWidth="1"/>
    <col min="8717" max="8717" width="13.85546875" style="1" customWidth="1"/>
    <col min="8718" max="8718" width="14" style="1" customWidth="1"/>
    <col min="8719" max="8719" width="29" style="1" customWidth="1"/>
    <col min="8720" max="8964" width="11.42578125" style="1"/>
    <col min="8965" max="8965" width="12.140625" style="1" customWidth="1"/>
    <col min="8966" max="8966" width="33.140625" style="1" customWidth="1"/>
    <col min="8967" max="8967" width="19.7109375" style="1" customWidth="1"/>
    <col min="8968" max="8968" width="32.140625" style="1" customWidth="1"/>
    <col min="8969" max="8969" width="24.42578125" style="1" customWidth="1"/>
    <col min="8970" max="8970" width="21.42578125" style="1" customWidth="1"/>
    <col min="8971" max="8971" width="15.5703125" style="1" customWidth="1"/>
    <col min="8972" max="8972" width="21.85546875" style="1" customWidth="1"/>
    <col min="8973" max="8973" width="13.85546875" style="1" customWidth="1"/>
    <col min="8974" max="8974" width="14" style="1" customWidth="1"/>
    <col min="8975" max="8975" width="29" style="1" customWidth="1"/>
    <col min="8976" max="9220" width="11.42578125" style="1"/>
    <col min="9221" max="9221" width="12.140625" style="1" customWidth="1"/>
    <col min="9222" max="9222" width="33.140625" style="1" customWidth="1"/>
    <col min="9223" max="9223" width="19.7109375" style="1" customWidth="1"/>
    <col min="9224" max="9224" width="32.140625" style="1" customWidth="1"/>
    <col min="9225" max="9225" width="24.42578125" style="1" customWidth="1"/>
    <col min="9226" max="9226" width="21.42578125" style="1" customWidth="1"/>
    <col min="9227" max="9227" width="15.5703125" style="1" customWidth="1"/>
    <col min="9228" max="9228" width="21.85546875" style="1" customWidth="1"/>
    <col min="9229" max="9229" width="13.85546875" style="1" customWidth="1"/>
    <col min="9230" max="9230" width="14" style="1" customWidth="1"/>
    <col min="9231" max="9231" width="29" style="1" customWidth="1"/>
    <col min="9232" max="9476" width="11.42578125" style="1"/>
    <col min="9477" max="9477" width="12.140625" style="1" customWidth="1"/>
    <col min="9478" max="9478" width="33.140625" style="1" customWidth="1"/>
    <col min="9479" max="9479" width="19.7109375" style="1" customWidth="1"/>
    <col min="9480" max="9480" width="32.140625" style="1" customWidth="1"/>
    <col min="9481" max="9481" width="24.42578125" style="1" customWidth="1"/>
    <col min="9482" max="9482" width="21.42578125" style="1" customWidth="1"/>
    <col min="9483" max="9483" width="15.5703125" style="1" customWidth="1"/>
    <col min="9484" max="9484" width="21.85546875" style="1" customWidth="1"/>
    <col min="9485" max="9485" width="13.85546875" style="1" customWidth="1"/>
    <col min="9486" max="9486" width="14" style="1" customWidth="1"/>
    <col min="9487" max="9487" width="29" style="1" customWidth="1"/>
    <col min="9488" max="9732" width="11.42578125" style="1"/>
    <col min="9733" max="9733" width="12.140625" style="1" customWidth="1"/>
    <col min="9734" max="9734" width="33.140625" style="1" customWidth="1"/>
    <col min="9735" max="9735" width="19.7109375" style="1" customWidth="1"/>
    <col min="9736" max="9736" width="32.140625" style="1" customWidth="1"/>
    <col min="9737" max="9737" width="24.42578125" style="1" customWidth="1"/>
    <col min="9738" max="9738" width="21.42578125" style="1" customWidth="1"/>
    <col min="9739" max="9739" width="15.5703125" style="1" customWidth="1"/>
    <col min="9740" max="9740" width="21.85546875" style="1" customWidth="1"/>
    <col min="9741" max="9741" width="13.85546875" style="1" customWidth="1"/>
    <col min="9742" max="9742" width="14" style="1" customWidth="1"/>
    <col min="9743" max="9743" width="29" style="1" customWidth="1"/>
    <col min="9744" max="9988" width="11.42578125" style="1"/>
    <col min="9989" max="9989" width="12.140625" style="1" customWidth="1"/>
    <col min="9990" max="9990" width="33.140625" style="1" customWidth="1"/>
    <col min="9991" max="9991" width="19.7109375" style="1" customWidth="1"/>
    <col min="9992" max="9992" width="32.140625" style="1" customWidth="1"/>
    <col min="9993" max="9993" width="24.42578125" style="1" customWidth="1"/>
    <col min="9994" max="9994" width="21.42578125" style="1" customWidth="1"/>
    <col min="9995" max="9995" width="15.5703125" style="1" customWidth="1"/>
    <col min="9996" max="9996" width="21.85546875" style="1" customWidth="1"/>
    <col min="9997" max="9997" width="13.85546875" style="1" customWidth="1"/>
    <col min="9998" max="9998" width="14" style="1" customWidth="1"/>
    <col min="9999" max="9999" width="29" style="1" customWidth="1"/>
    <col min="10000" max="10244" width="11.42578125" style="1"/>
    <col min="10245" max="10245" width="12.140625" style="1" customWidth="1"/>
    <col min="10246" max="10246" width="33.140625" style="1" customWidth="1"/>
    <col min="10247" max="10247" width="19.7109375" style="1" customWidth="1"/>
    <col min="10248" max="10248" width="32.140625" style="1" customWidth="1"/>
    <col min="10249" max="10249" width="24.42578125" style="1" customWidth="1"/>
    <col min="10250" max="10250" width="21.42578125" style="1" customWidth="1"/>
    <col min="10251" max="10251" width="15.5703125" style="1" customWidth="1"/>
    <col min="10252" max="10252" width="21.85546875" style="1" customWidth="1"/>
    <col min="10253" max="10253" width="13.85546875" style="1" customWidth="1"/>
    <col min="10254" max="10254" width="14" style="1" customWidth="1"/>
    <col min="10255" max="10255" width="29" style="1" customWidth="1"/>
    <col min="10256" max="10500" width="11.42578125" style="1"/>
    <col min="10501" max="10501" width="12.140625" style="1" customWidth="1"/>
    <col min="10502" max="10502" width="33.140625" style="1" customWidth="1"/>
    <col min="10503" max="10503" width="19.7109375" style="1" customWidth="1"/>
    <col min="10504" max="10504" width="32.140625" style="1" customWidth="1"/>
    <col min="10505" max="10505" width="24.42578125" style="1" customWidth="1"/>
    <col min="10506" max="10506" width="21.42578125" style="1" customWidth="1"/>
    <col min="10507" max="10507" width="15.5703125" style="1" customWidth="1"/>
    <col min="10508" max="10508" width="21.85546875" style="1" customWidth="1"/>
    <col min="10509" max="10509" width="13.85546875" style="1" customWidth="1"/>
    <col min="10510" max="10510" width="14" style="1" customWidth="1"/>
    <col min="10511" max="10511" width="29" style="1" customWidth="1"/>
    <col min="10512" max="10756" width="11.42578125" style="1"/>
    <col min="10757" max="10757" width="12.140625" style="1" customWidth="1"/>
    <col min="10758" max="10758" width="33.140625" style="1" customWidth="1"/>
    <col min="10759" max="10759" width="19.7109375" style="1" customWidth="1"/>
    <col min="10760" max="10760" width="32.140625" style="1" customWidth="1"/>
    <col min="10761" max="10761" width="24.42578125" style="1" customWidth="1"/>
    <col min="10762" max="10762" width="21.42578125" style="1" customWidth="1"/>
    <col min="10763" max="10763" width="15.5703125" style="1" customWidth="1"/>
    <col min="10764" max="10764" width="21.85546875" style="1" customWidth="1"/>
    <col min="10765" max="10765" width="13.85546875" style="1" customWidth="1"/>
    <col min="10766" max="10766" width="14" style="1" customWidth="1"/>
    <col min="10767" max="10767" width="29" style="1" customWidth="1"/>
    <col min="10768" max="11012" width="11.42578125" style="1"/>
    <col min="11013" max="11013" width="12.140625" style="1" customWidth="1"/>
    <col min="11014" max="11014" width="33.140625" style="1" customWidth="1"/>
    <col min="11015" max="11015" width="19.7109375" style="1" customWidth="1"/>
    <col min="11016" max="11016" width="32.140625" style="1" customWidth="1"/>
    <col min="11017" max="11017" width="24.42578125" style="1" customWidth="1"/>
    <col min="11018" max="11018" width="21.42578125" style="1" customWidth="1"/>
    <col min="11019" max="11019" width="15.5703125" style="1" customWidth="1"/>
    <col min="11020" max="11020" width="21.85546875" style="1" customWidth="1"/>
    <col min="11021" max="11021" width="13.85546875" style="1" customWidth="1"/>
    <col min="11022" max="11022" width="14" style="1" customWidth="1"/>
    <col min="11023" max="11023" width="29" style="1" customWidth="1"/>
    <col min="11024" max="11268" width="11.42578125" style="1"/>
    <col min="11269" max="11269" width="12.140625" style="1" customWidth="1"/>
    <col min="11270" max="11270" width="33.140625" style="1" customWidth="1"/>
    <col min="11271" max="11271" width="19.7109375" style="1" customWidth="1"/>
    <col min="11272" max="11272" width="32.140625" style="1" customWidth="1"/>
    <col min="11273" max="11273" width="24.42578125" style="1" customWidth="1"/>
    <col min="11274" max="11274" width="21.42578125" style="1" customWidth="1"/>
    <col min="11275" max="11275" width="15.5703125" style="1" customWidth="1"/>
    <col min="11276" max="11276" width="21.85546875" style="1" customWidth="1"/>
    <col min="11277" max="11277" width="13.85546875" style="1" customWidth="1"/>
    <col min="11278" max="11278" width="14" style="1" customWidth="1"/>
    <col min="11279" max="11279" width="29" style="1" customWidth="1"/>
    <col min="11280" max="11524" width="11.42578125" style="1"/>
    <col min="11525" max="11525" width="12.140625" style="1" customWidth="1"/>
    <col min="11526" max="11526" width="33.140625" style="1" customWidth="1"/>
    <col min="11527" max="11527" width="19.7109375" style="1" customWidth="1"/>
    <col min="11528" max="11528" width="32.140625" style="1" customWidth="1"/>
    <col min="11529" max="11529" width="24.42578125" style="1" customWidth="1"/>
    <col min="11530" max="11530" width="21.42578125" style="1" customWidth="1"/>
    <col min="11531" max="11531" width="15.5703125" style="1" customWidth="1"/>
    <col min="11532" max="11532" width="21.85546875" style="1" customWidth="1"/>
    <col min="11533" max="11533" width="13.85546875" style="1" customWidth="1"/>
    <col min="11534" max="11534" width="14" style="1" customWidth="1"/>
    <col min="11535" max="11535" width="29" style="1" customWidth="1"/>
    <col min="11536" max="11780" width="11.42578125" style="1"/>
    <col min="11781" max="11781" width="12.140625" style="1" customWidth="1"/>
    <col min="11782" max="11782" width="33.140625" style="1" customWidth="1"/>
    <col min="11783" max="11783" width="19.7109375" style="1" customWidth="1"/>
    <col min="11784" max="11784" width="32.140625" style="1" customWidth="1"/>
    <col min="11785" max="11785" width="24.42578125" style="1" customWidth="1"/>
    <col min="11786" max="11786" width="21.42578125" style="1" customWidth="1"/>
    <col min="11787" max="11787" width="15.5703125" style="1" customWidth="1"/>
    <col min="11788" max="11788" width="21.85546875" style="1" customWidth="1"/>
    <col min="11789" max="11789" width="13.85546875" style="1" customWidth="1"/>
    <col min="11790" max="11790" width="14" style="1" customWidth="1"/>
    <col min="11791" max="11791" width="29" style="1" customWidth="1"/>
    <col min="11792" max="12036" width="11.42578125" style="1"/>
    <col min="12037" max="12037" width="12.140625" style="1" customWidth="1"/>
    <col min="12038" max="12038" width="33.140625" style="1" customWidth="1"/>
    <col min="12039" max="12039" width="19.7109375" style="1" customWidth="1"/>
    <col min="12040" max="12040" width="32.140625" style="1" customWidth="1"/>
    <col min="12041" max="12041" width="24.42578125" style="1" customWidth="1"/>
    <col min="12042" max="12042" width="21.42578125" style="1" customWidth="1"/>
    <col min="12043" max="12043" width="15.5703125" style="1" customWidth="1"/>
    <col min="12044" max="12044" width="21.85546875" style="1" customWidth="1"/>
    <col min="12045" max="12045" width="13.85546875" style="1" customWidth="1"/>
    <col min="12046" max="12046" width="14" style="1" customWidth="1"/>
    <col min="12047" max="12047" width="29" style="1" customWidth="1"/>
    <col min="12048" max="12292" width="11.42578125" style="1"/>
    <col min="12293" max="12293" width="12.140625" style="1" customWidth="1"/>
    <col min="12294" max="12294" width="33.140625" style="1" customWidth="1"/>
    <col min="12295" max="12295" width="19.7109375" style="1" customWidth="1"/>
    <col min="12296" max="12296" width="32.140625" style="1" customWidth="1"/>
    <col min="12297" max="12297" width="24.42578125" style="1" customWidth="1"/>
    <col min="12298" max="12298" width="21.42578125" style="1" customWidth="1"/>
    <col min="12299" max="12299" width="15.5703125" style="1" customWidth="1"/>
    <col min="12300" max="12300" width="21.85546875" style="1" customWidth="1"/>
    <col min="12301" max="12301" width="13.85546875" style="1" customWidth="1"/>
    <col min="12302" max="12302" width="14" style="1" customWidth="1"/>
    <col min="12303" max="12303" width="29" style="1" customWidth="1"/>
    <col min="12304" max="12548" width="11.42578125" style="1"/>
    <col min="12549" max="12549" width="12.140625" style="1" customWidth="1"/>
    <col min="12550" max="12550" width="33.140625" style="1" customWidth="1"/>
    <col min="12551" max="12551" width="19.7109375" style="1" customWidth="1"/>
    <col min="12552" max="12552" width="32.140625" style="1" customWidth="1"/>
    <col min="12553" max="12553" width="24.42578125" style="1" customWidth="1"/>
    <col min="12554" max="12554" width="21.42578125" style="1" customWidth="1"/>
    <col min="12555" max="12555" width="15.5703125" style="1" customWidth="1"/>
    <col min="12556" max="12556" width="21.85546875" style="1" customWidth="1"/>
    <col min="12557" max="12557" width="13.85546875" style="1" customWidth="1"/>
    <col min="12558" max="12558" width="14" style="1" customWidth="1"/>
    <col min="12559" max="12559" width="29" style="1" customWidth="1"/>
    <col min="12560" max="12804" width="11.42578125" style="1"/>
    <col min="12805" max="12805" width="12.140625" style="1" customWidth="1"/>
    <col min="12806" max="12806" width="33.140625" style="1" customWidth="1"/>
    <col min="12807" max="12807" width="19.7109375" style="1" customWidth="1"/>
    <col min="12808" max="12808" width="32.140625" style="1" customWidth="1"/>
    <col min="12809" max="12809" width="24.42578125" style="1" customWidth="1"/>
    <col min="12810" max="12810" width="21.42578125" style="1" customWidth="1"/>
    <col min="12811" max="12811" width="15.5703125" style="1" customWidth="1"/>
    <col min="12812" max="12812" width="21.85546875" style="1" customWidth="1"/>
    <col min="12813" max="12813" width="13.85546875" style="1" customWidth="1"/>
    <col min="12814" max="12814" width="14" style="1" customWidth="1"/>
    <col min="12815" max="12815" width="29" style="1" customWidth="1"/>
    <col min="12816" max="13060" width="11.42578125" style="1"/>
    <col min="13061" max="13061" width="12.140625" style="1" customWidth="1"/>
    <col min="13062" max="13062" width="33.140625" style="1" customWidth="1"/>
    <col min="13063" max="13063" width="19.7109375" style="1" customWidth="1"/>
    <col min="13064" max="13064" width="32.140625" style="1" customWidth="1"/>
    <col min="13065" max="13065" width="24.42578125" style="1" customWidth="1"/>
    <col min="13066" max="13066" width="21.42578125" style="1" customWidth="1"/>
    <col min="13067" max="13067" width="15.5703125" style="1" customWidth="1"/>
    <col min="13068" max="13068" width="21.85546875" style="1" customWidth="1"/>
    <col min="13069" max="13069" width="13.85546875" style="1" customWidth="1"/>
    <col min="13070" max="13070" width="14" style="1" customWidth="1"/>
    <col min="13071" max="13071" width="29" style="1" customWidth="1"/>
    <col min="13072" max="13316" width="11.42578125" style="1"/>
    <col min="13317" max="13317" width="12.140625" style="1" customWidth="1"/>
    <col min="13318" max="13318" width="33.140625" style="1" customWidth="1"/>
    <col min="13319" max="13319" width="19.7109375" style="1" customWidth="1"/>
    <col min="13320" max="13320" width="32.140625" style="1" customWidth="1"/>
    <col min="13321" max="13321" width="24.42578125" style="1" customWidth="1"/>
    <col min="13322" max="13322" width="21.42578125" style="1" customWidth="1"/>
    <col min="13323" max="13323" width="15.5703125" style="1" customWidth="1"/>
    <col min="13324" max="13324" width="21.85546875" style="1" customWidth="1"/>
    <col min="13325" max="13325" width="13.85546875" style="1" customWidth="1"/>
    <col min="13326" max="13326" width="14" style="1" customWidth="1"/>
    <col min="13327" max="13327" width="29" style="1" customWidth="1"/>
    <col min="13328" max="13572" width="11.42578125" style="1"/>
    <col min="13573" max="13573" width="12.140625" style="1" customWidth="1"/>
    <col min="13574" max="13574" width="33.140625" style="1" customWidth="1"/>
    <col min="13575" max="13575" width="19.7109375" style="1" customWidth="1"/>
    <col min="13576" max="13576" width="32.140625" style="1" customWidth="1"/>
    <col min="13577" max="13577" width="24.42578125" style="1" customWidth="1"/>
    <col min="13578" max="13578" width="21.42578125" style="1" customWidth="1"/>
    <col min="13579" max="13579" width="15.5703125" style="1" customWidth="1"/>
    <col min="13580" max="13580" width="21.85546875" style="1" customWidth="1"/>
    <col min="13581" max="13581" width="13.85546875" style="1" customWidth="1"/>
    <col min="13582" max="13582" width="14" style="1" customWidth="1"/>
    <col min="13583" max="13583" width="29" style="1" customWidth="1"/>
    <col min="13584" max="13828" width="11.42578125" style="1"/>
    <col min="13829" max="13829" width="12.140625" style="1" customWidth="1"/>
    <col min="13830" max="13830" width="33.140625" style="1" customWidth="1"/>
    <col min="13831" max="13831" width="19.7109375" style="1" customWidth="1"/>
    <col min="13832" max="13832" width="32.140625" style="1" customWidth="1"/>
    <col min="13833" max="13833" width="24.42578125" style="1" customWidth="1"/>
    <col min="13834" max="13834" width="21.42578125" style="1" customWidth="1"/>
    <col min="13835" max="13835" width="15.5703125" style="1" customWidth="1"/>
    <col min="13836" max="13836" width="21.85546875" style="1" customWidth="1"/>
    <col min="13837" max="13837" width="13.85546875" style="1" customWidth="1"/>
    <col min="13838" max="13838" width="14" style="1" customWidth="1"/>
    <col min="13839" max="13839" width="29" style="1" customWidth="1"/>
    <col min="13840" max="14084" width="11.42578125" style="1"/>
    <col min="14085" max="14085" width="12.140625" style="1" customWidth="1"/>
    <col min="14086" max="14086" width="33.140625" style="1" customWidth="1"/>
    <col min="14087" max="14087" width="19.7109375" style="1" customWidth="1"/>
    <col min="14088" max="14088" width="32.140625" style="1" customWidth="1"/>
    <col min="14089" max="14089" width="24.42578125" style="1" customWidth="1"/>
    <col min="14090" max="14090" width="21.42578125" style="1" customWidth="1"/>
    <col min="14091" max="14091" width="15.5703125" style="1" customWidth="1"/>
    <col min="14092" max="14092" width="21.85546875" style="1" customWidth="1"/>
    <col min="14093" max="14093" width="13.85546875" style="1" customWidth="1"/>
    <col min="14094" max="14094" width="14" style="1" customWidth="1"/>
    <col min="14095" max="14095" width="29" style="1" customWidth="1"/>
    <col min="14096" max="14340" width="11.42578125" style="1"/>
    <col min="14341" max="14341" width="12.140625" style="1" customWidth="1"/>
    <col min="14342" max="14342" width="33.140625" style="1" customWidth="1"/>
    <col min="14343" max="14343" width="19.7109375" style="1" customWidth="1"/>
    <col min="14344" max="14344" width="32.140625" style="1" customWidth="1"/>
    <col min="14345" max="14345" width="24.42578125" style="1" customWidth="1"/>
    <col min="14346" max="14346" width="21.42578125" style="1" customWidth="1"/>
    <col min="14347" max="14347" width="15.5703125" style="1" customWidth="1"/>
    <col min="14348" max="14348" width="21.85546875" style="1" customWidth="1"/>
    <col min="14349" max="14349" width="13.85546875" style="1" customWidth="1"/>
    <col min="14350" max="14350" width="14" style="1" customWidth="1"/>
    <col min="14351" max="14351" width="29" style="1" customWidth="1"/>
    <col min="14352" max="14596" width="11.42578125" style="1"/>
    <col min="14597" max="14597" width="12.140625" style="1" customWidth="1"/>
    <col min="14598" max="14598" width="33.140625" style="1" customWidth="1"/>
    <col min="14599" max="14599" width="19.7109375" style="1" customWidth="1"/>
    <col min="14600" max="14600" width="32.140625" style="1" customWidth="1"/>
    <col min="14601" max="14601" width="24.42578125" style="1" customWidth="1"/>
    <col min="14602" max="14602" width="21.42578125" style="1" customWidth="1"/>
    <col min="14603" max="14603" width="15.5703125" style="1" customWidth="1"/>
    <col min="14604" max="14604" width="21.85546875" style="1" customWidth="1"/>
    <col min="14605" max="14605" width="13.85546875" style="1" customWidth="1"/>
    <col min="14606" max="14606" width="14" style="1" customWidth="1"/>
    <col min="14607" max="14607" width="29" style="1" customWidth="1"/>
    <col min="14608" max="14852" width="11.42578125" style="1"/>
    <col min="14853" max="14853" width="12.140625" style="1" customWidth="1"/>
    <col min="14854" max="14854" width="33.140625" style="1" customWidth="1"/>
    <col min="14855" max="14855" width="19.7109375" style="1" customWidth="1"/>
    <col min="14856" max="14856" width="32.140625" style="1" customWidth="1"/>
    <col min="14857" max="14857" width="24.42578125" style="1" customWidth="1"/>
    <col min="14858" max="14858" width="21.42578125" style="1" customWidth="1"/>
    <col min="14859" max="14859" width="15.5703125" style="1" customWidth="1"/>
    <col min="14860" max="14860" width="21.85546875" style="1" customWidth="1"/>
    <col min="14861" max="14861" width="13.85546875" style="1" customWidth="1"/>
    <col min="14862" max="14862" width="14" style="1" customWidth="1"/>
    <col min="14863" max="14863" width="29" style="1" customWidth="1"/>
    <col min="14864" max="15108" width="11.42578125" style="1"/>
    <col min="15109" max="15109" width="12.140625" style="1" customWidth="1"/>
    <col min="15110" max="15110" width="33.140625" style="1" customWidth="1"/>
    <col min="15111" max="15111" width="19.7109375" style="1" customWidth="1"/>
    <col min="15112" max="15112" width="32.140625" style="1" customWidth="1"/>
    <col min="15113" max="15113" width="24.42578125" style="1" customWidth="1"/>
    <col min="15114" max="15114" width="21.42578125" style="1" customWidth="1"/>
    <col min="15115" max="15115" width="15.5703125" style="1" customWidth="1"/>
    <col min="15116" max="15116" width="21.85546875" style="1" customWidth="1"/>
    <col min="15117" max="15117" width="13.85546875" style="1" customWidth="1"/>
    <col min="15118" max="15118" width="14" style="1" customWidth="1"/>
    <col min="15119" max="15119" width="29" style="1" customWidth="1"/>
    <col min="15120" max="15364" width="11.42578125" style="1"/>
    <col min="15365" max="15365" width="12.140625" style="1" customWidth="1"/>
    <col min="15366" max="15366" width="33.140625" style="1" customWidth="1"/>
    <col min="15367" max="15367" width="19.7109375" style="1" customWidth="1"/>
    <col min="15368" max="15368" width="32.140625" style="1" customWidth="1"/>
    <col min="15369" max="15369" width="24.42578125" style="1" customWidth="1"/>
    <col min="15370" max="15370" width="21.42578125" style="1" customWidth="1"/>
    <col min="15371" max="15371" width="15.5703125" style="1" customWidth="1"/>
    <col min="15372" max="15372" width="21.85546875" style="1" customWidth="1"/>
    <col min="15373" max="15373" width="13.85546875" style="1" customWidth="1"/>
    <col min="15374" max="15374" width="14" style="1" customWidth="1"/>
    <col min="15375" max="15375" width="29" style="1" customWidth="1"/>
    <col min="15376" max="15620" width="11.42578125" style="1"/>
    <col min="15621" max="15621" width="12.140625" style="1" customWidth="1"/>
    <col min="15622" max="15622" width="33.140625" style="1" customWidth="1"/>
    <col min="15623" max="15623" width="19.7109375" style="1" customWidth="1"/>
    <col min="15624" max="15624" width="32.140625" style="1" customWidth="1"/>
    <col min="15625" max="15625" width="24.42578125" style="1" customWidth="1"/>
    <col min="15626" max="15626" width="21.42578125" style="1" customWidth="1"/>
    <col min="15627" max="15627" width="15.5703125" style="1" customWidth="1"/>
    <col min="15628" max="15628" width="21.85546875" style="1" customWidth="1"/>
    <col min="15629" max="15629" width="13.85546875" style="1" customWidth="1"/>
    <col min="15630" max="15630" width="14" style="1" customWidth="1"/>
    <col min="15631" max="15631" width="29" style="1" customWidth="1"/>
    <col min="15632" max="15876" width="11.42578125" style="1"/>
    <col min="15877" max="15877" width="12.140625" style="1" customWidth="1"/>
    <col min="15878" max="15878" width="33.140625" style="1" customWidth="1"/>
    <col min="15879" max="15879" width="19.7109375" style="1" customWidth="1"/>
    <col min="15880" max="15880" width="32.140625" style="1" customWidth="1"/>
    <col min="15881" max="15881" width="24.42578125" style="1" customWidth="1"/>
    <col min="15882" max="15882" width="21.42578125" style="1" customWidth="1"/>
    <col min="15883" max="15883" width="15.5703125" style="1" customWidth="1"/>
    <col min="15884" max="15884" width="21.85546875" style="1" customWidth="1"/>
    <col min="15885" max="15885" width="13.85546875" style="1" customWidth="1"/>
    <col min="15886" max="15886" width="14" style="1" customWidth="1"/>
    <col min="15887" max="15887" width="29" style="1" customWidth="1"/>
    <col min="15888" max="16132" width="11.42578125" style="1"/>
    <col min="16133" max="16133" width="12.140625" style="1" customWidth="1"/>
    <col min="16134" max="16134" width="33.140625" style="1" customWidth="1"/>
    <col min="16135" max="16135" width="19.7109375" style="1" customWidth="1"/>
    <col min="16136" max="16136" width="32.140625" style="1" customWidth="1"/>
    <col min="16137" max="16137" width="24.42578125" style="1" customWidth="1"/>
    <col min="16138" max="16138" width="21.42578125" style="1" customWidth="1"/>
    <col min="16139" max="16139" width="15.5703125" style="1" customWidth="1"/>
    <col min="16140" max="16140" width="21.85546875" style="1" customWidth="1"/>
    <col min="16141" max="16141" width="13.85546875" style="1" customWidth="1"/>
    <col min="16142" max="16142" width="14" style="1" customWidth="1"/>
    <col min="16143" max="16143" width="29" style="1" customWidth="1"/>
    <col min="16144" max="16384" width="11.42578125" style="1"/>
  </cols>
  <sheetData>
    <row r="1" spans="1:17" ht="20.100000000000001" customHeight="1" x14ac:dyDescent="0.2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25.5" customHeight="1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23.1" customHeight="1" x14ac:dyDescent="0.2">
      <c r="A3" s="332"/>
      <c r="B3" s="333"/>
      <c r="C3" s="334"/>
      <c r="D3" s="341" t="s">
        <v>213</v>
      </c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3"/>
      <c r="P3" s="7" t="s">
        <v>22</v>
      </c>
      <c r="Q3" s="10"/>
    </row>
    <row r="4" spans="1:17" ht="110.25" x14ac:dyDescent="0.2">
      <c r="A4" s="18" t="s">
        <v>25</v>
      </c>
      <c r="B4" s="18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181</v>
      </c>
      <c r="K4" s="57" t="s">
        <v>182</v>
      </c>
      <c r="L4" s="58" t="s">
        <v>191</v>
      </c>
      <c r="M4" s="20" t="s">
        <v>17</v>
      </c>
      <c r="N4" s="20" t="s">
        <v>21</v>
      </c>
      <c r="O4" s="20" t="s">
        <v>1</v>
      </c>
      <c r="P4" s="20" t="s">
        <v>0</v>
      </c>
      <c r="Q4" s="23" t="s">
        <v>19</v>
      </c>
    </row>
    <row r="5" spans="1:17" ht="15" x14ac:dyDescent="0.2">
      <c r="A5" s="102">
        <v>45135</v>
      </c>
      <c r="B5" s="101" t="s">
        <v>347</v>
      </c>
      <c r="C5" s="101" t="s">
        <v>88</v>
      </c>
      <c r="D5" s="104" t="s">
        <v>30</v>
      </c>
      <c r="E5" s="104" t="s">
        <v>28</v>
      </c>
      <c r="F5" s="104">
        <v>1</v>
      </c>
      <c r="G5" s="140">
        <v>2</v>
      </c>
      <c r="H5" s="140">
        <v>3</v>
      </c>
      <c r="I5" s="106">
        <v>57500</v>
      </c>
      <c r="J5" s="107">
        <v>57500</v>
      </c>
      <c r="K5" s="115">
        <v>2</v>
      </c>
      <c r="L5" s="108">
        <f t="shared" ref="L5:L16" si="0">SUM(H5/30)*(30+N5)-G5</f>
        <v>1.1000000000000001</v>
      </c>
      <c r="M5" s="107">
        <f>J5*K5</f>
        <v>115000</v>
      </c>
      <c r="N5" s="109">
        <v>1</v>
      </c>
      <c r="O5" s="104" t="s">
        <v>31</v>
      </c>
      <c r="P5" s="110" t="s">
        <v>214</v>
      </c>
      <c r="Q5" s="101"/>
    </row>
    <row r="6" spans="1:17" ht="15" x14ac:dyDescent="0.2">
      <c r="A6" s="102">
        <v>45135</v>
      </c>
      <c r="B6" s="101" t="s">
        <v>348</v>
      </c>
      <c r="C6" s="101" t="s">
        <v>344</v>
      </c>
      <c r="D6" s="104"/>
      <c r="E6" s="104"/>
      <c r="F6" s="104"/>
      <c r="G6" s="140">
        <v>1</v>
      </c>
      <c r="H6" s="140">
        <v>3</v>
      </c>
      <c r="I6" s="107">
        <v>107000</v>
      </c>
      <c r="J6" s="107">
        <v>107000</v>
      </c>
      <c r="K6" s="115">
        <v>2</v>
      </c>
      <c r="L6" s="108">
        <f t="shared" si="0"/>
        <v>2.1</v>
      </c>
      <c r="M6" s="107">
        <f t="shared" ref="M6:M8" si="1">J6*K6</f>
        <v>214000</v>
      </c>
      <c r="N6" s="109">
        <v>1</v>
      </c>
      <c r="O6" s="104" t="s">
        <v>31</v>
      </c>
      <c r="P6" s="110" t="s">
        <v>214</v>
      </c>
      <c r="Q6" s="101"/>
    </row>
    <row r="7" spans="1:17" ht="15" x14ac:dyDescent="0.2">
      <c r="A7" s="102">
        <v>45135</v>
      </c>
      <c r="B7" s="101" t="s">
        <v>349</v>
      </c>
      <c r="C7" s="101" t="s">
        <v>345</v>
      </c>
      <c r="D7" s="104"/>
      <c r="E7" s="104"/>
      <c r="F7" s="104"/>
      <c r="G7" s="140">
        <v>0</v>
      </c>
      <c r="H7" s="140">
        <v>2</v>
      </c>
      <c r="I7" s="104">
        <v>125500</v>
      </c>
      <c r="J7" s="107">
        <v>125500</v>
      </c>
      <c r="K7" s="115">
        <v>2</v>
      </c>
      <c r="L7" s="108">
        <f t="shared" si="0"/>
        <v>2.0666666666666664</v>
      </c>
      <c r="M7" s="107">
        <f t="shared" si="1"/>
        <v>251000</v>
      </c>
      <c r="N7" s="109">
        <v>1</v>
      </c>
      <c r="O7" s="104" t="s">
        <v>31</v>
      </c>
      <c r="P7" s="110" t="s">
        <v>214</v>
      </c>
      <c r="Q7" s="101"/>
    </row>
    <row r="8" spans="1:17" ht="15" x14ac:dyDescent="0.2">
      <c r="A8" s="102">
        <v>45135</v>
      </c>
      <c r="B8" s="101" t="s">
        <v>347</v>
      </c>
      <c r="C8" s="101" t="s">
        <v>346</v>
      </c>
      <c r="D8" s="104"/>
      <c r="E8" s="104"/>
      <c r="F8" s="104"/>
      <c r="G8" s="140">
        <v>1</v>
      </c>
      <c r="H8" s="140">
        <v>2</v>
      </c>
      <c r="I8" s="104">
        <v>157000</v>
      </c>
      <c r="J8" s="107">
        <v>157000</v>
      </c>
      <c r="K8" s="115">
        <v>1</v>
      </c>
      <c r="L8" s="108">
        <f t="shared" si="0"/>
        <v>1.0666666666666664</v>
      </c>
      <c r="M8" s="107">
        <f t="shared" si="1"/>
        <v>157000</v>
      </c>
      <c r="N8" s="109">
        <v>1</v>
      </c>
      <c r="O8" s="104" t="s">
        <v>31</v>
      </c>
      <c r="P8" s="110" t="s">
        <v>214</v>
      </c>
      <c r="Q8" s="101"/>
    </row>
    <row r="9" spans="1:17" ht="15" x14ac:dyDescent="0.2">
      <c r="A9" s="102"/>
      <c r="B9" s="141"/>
      <c r="C9" s="141"/>
      <c r="D9" s="104"/>
      <c r="E9" s="104"/>
      <c r="F9" s="104"/>
      <c r="G9" s="104"/>
      <c r="H9" s="104"/>
      <c r="I9" s="104"/>
      <c r="J9" s="104"/>
      <c r="K9" s="115"/>
      <c r="L9" s="108">
        <f t="shared" si="0"/>
        <v>0</v>
      </c>
      <c r="M9" s="104" t="s">
        <v>18</v>
      </c>
      <c r="N9" s="107"/>
      <c r="O9" s="104"/>
      <c r="P9" s="110"/>
      <c r="Q9" s="101"/>
    </row>
    <row r="10" spans="1:17" ht="15" x14ac:dyDescent="0.2">
      <c r="A10" s="102"/>
      <c r="B10" s="104"/>
      <c r="C10" s="104"/>
      <c r="D10" s="104"/>
      <c r="E10" s="104"/>
      <c r="F10" s="104"/>
      <c r="G10" s="104"/>
      <c r="H10" s="104"/>
      <c r="I10" s="104"/>
      <c r="J10" s="104"/>
      <c r="K10" s="115"/>
      <c r="L10" s="108">
        <f t="shared" si="0"/>
        <v>0</v>
      </c>
      <c r="M10" s="104"/>
      <c r="N10" s="107"/>
      <c r="O10" s="104"/>
      <c r="P10" s="110"/>
      <c r="Q10" s="101"/>
    </row>
    <row r="11" spans="1:17" ht="15" x14ac:dyDescent="0.2">
      <c r="A11" s="5"/>
      <c r="B11" s="4"/>
      <c r="C11" s="4"/>
      <c r="D11" s="4"/>
      <c r="E11" s="4"/>
      <c r="F11" s="4"/>
      <c r="G11" s="4"/>
      <c r="H11" s="4"/>
      <c r="I11" s="4"/>
      <c r="J11" s="4"/>
      <c r="K11" s="14"/>
      <c r="L11" s="108">
        <f t="shared" si="0"/>
        <v>0</v>
      </c>
      <c r="M11" s="4"/>
      <c r="N11" s="8"/>
      <c r="O11" s="4"/>
      <c r="P11" s="6"/>
      <c r="Q11" s="10"/>
    </row>
    <row r="12" spans="1:17" ht="15" x14ac:dyDescent="0.2">
      <c r="A12" s="5"/>
      <c r="B12" s="4"/>
      <c r="C12" s="4"/>
      <c r="D12" s="4"/>
      <c r="E12" s="4"/>
      <c r="F12" s="4"/>
      <c r="G12" s="4"/>
      <c r="H12" s="4"/>
      <c r="I12" s="4"/>
      <c r="J12" s="4"/>
      <c r="K12" s="14"/>
      <c r="L12" s="108">
        <f t="shared" si="0"/>
        <v>0</v>
      </c>
      <c r="M12" s="4"/>
      <c r="N12" s="8"/>
      <c r="O12" s="4"/>
      <c r="P12" s="4"/>
      <c r="Q12" s="10"/>
    </row>
    <row r="13" spans="1:17" ht="15" x14ac:dyDescent="0.2">
      <c r="A13" s="5"/>
      <c r="B13" s="4"/>
      <c r="C13" s="4"/>
      <c r="D13" s="4"/>
      <c r="E13" s="4"/>
      <c r="F13" s="4"/>
      <c r="G13" s="4"/>
      <c r="H13" s="4"/>
      <c r="I13" s="4"/>
      <c r="J13" s="4"/>
      <c r="K13" s="14"/>
      <c r="L13" s="108">
        <f t="shared" si="0"/>
        <v>0</v>
      </c>
      <c r="M13" s="4"/>
      <c r="N13" s="8"/>
      <c r="O13" s="4"/>
      <c r="P13" s="4"/>
      <c r="Q13" s="10"/>
    </row>
    <row r="14" spans="1:17" ht="15" x14ac:dyDescent="0.2">
      <c r="A14" s="5"/>
      <c r="B14" s="4"/>
      <c r="C14" s="4"/>
      <c r="D14" s="4"/>
      <c r="E14" s="4"/>
      <c r="F14" s="4"/>
      <c r="G14" s="4"/>
      <c r="H14" s="4"/>
      <c r="I14" s="4"/>
      <c r="J14" s="4"/>
      <c r="K14" s="14"/>
      <c r="L14" s="108">
        <f t="shared" si="0"/>
        <v>0</v>
      </c>
      <c r="M14" s="4"/>
      <c r="N14" s="8"/>
      <c r="O14" s="4"/>
      <c r="P14" s="4"/>
      <c r="Q14" s="10"/>
    </row>
    <row r="15" spans="1:17" ht="15" x14ac:dyDescent="0.2">
      <c r="A15" s="5"/>
      <c r="B15" s="4"/>
      <c r="C15" s="4"/>
      <c r="D15" s="4"/>
      <c r="E15" s="4"/>
      <c r="F15" s="4"/>
      <c r="G15" s="4"/>
      <c r="H15" s="4"/>
      <c r="I15" s="4"/>
      <c r="J15" s="4"/>
      <c r="K15" s="14"/>
      <c r="L15" s="108">
        <f t="shared" si="0"/>
        <v>0</v>
      </c>
      <c r="M15" s="4"/>
      <c r="N15" s="8"/>
      <c r="O15" s="4"/>
      <c r="P15" s="4"/>
      <c r="Q15" s="10"/>
    </row>
    <row r="16" spans="1:17" ht="15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14"/>
      <c r="L16" s="108">
        <f t="shared" si="0"/>
        <v>0</v>
      </c>
      <c r="M16" s="4"/>
      <c r="N16" s="8"/>
      <c r="O16" s="4"/>
      <c r="P16" s="4"/>
      <c r="Q16" s="10"/>
    </row>
    <row r="17" spans="1:17" ht="15.75" x14ac:dyDescent="0.2">
      <c r="A17" s="102"/>
      <c r="B17" s="104"/>
      <c r="C17" s="104"/>
      <c r="D17" s="104"/>
      <c r="E17" s="104"/>
      <c r="F17" s="104"/>
      <c r="G17" s="104"/>
      <c r="H17" s="104"/>
      <c r="I17" s="104"/>
      <c r="J17" s="104"/>
      <c r="K17" s="119">
        <f>SUM(K5:K16)</f>
        <v>7</v>
      </c>
      <c r="L17" s="108">
        <f>SUM(L5:L16)</f>
        <v>6.333333333333333</v>
      </c>
      <c r="M17" s="120">
        <f>SUM(M5:M16)</f>
        <v>737000</v>
      </c>
      <c r="N17" s="107"/>
      <c r="O17" s="104"/>
      <c r="P17" s="4"/>
      <c r="Q17" s="10"/>
    </row>
    <row r="18" spans="1:17" ht="15.75" x14ac:dyDescent="0.2">
      <c r="A18" s="194"/>
      <c r="B18" s="128" t="s">
        <v>215</v>
      </c>
      <c r="C18" s="121"/>
      <c r="D18" s="121"/>
      <c r="E18" s="121"/>
      <c r="F18" s="121"/>
      <c r="G18" s="121" t="s">
        <v>216</v>
      </c>
      <c r="H18" s="122"/>
      <c r="I18" s="122"/>
      <c r="J18" s="122"/>
      <c r="K18" s="122"/>
      <c r="L18" s="122"/>
      <c r="M18" s="122"/>
      <c r="N18" s="122"/>
      <c r="O18" s="122"/>
    </row>
    <row r="19" spans="1:17" ht="15.75" x14ac:dyDescent="0.2">
      <c r="B19" s="128"/>
      <c r="C19" s="15"/>
      <c r="P19" s="1"/>
    </row>
    <row r="20" spans="1:17" x14ac:dyDescent="0.2">
      <c r="C20" s="15"/>
    </row>
    <row r="21" spans="1:17" x14ac:dyDescent="0.2">
      <c r="P21" s="1"/>
    </row>
    <row r="22" spans="1:17" x14ac:dyDescent="0.2">
      <c r="P22" s="1"/>
    </row>
    <row r="23" spans="1:17" x14ac:dyDescent="0.2">
      <c r="P23" s="1"/>
    </row>
    <row r="24" spans="1:17" x14ac:dyDescent="0.2">
      <c r="P24" s="1"/>
    </row>
    <row r="25" spans="1:17" x14ac:dyDescent="0.2">
      <c r="P25" s="1"/>
    </row>
    <row r="26" spans="1:17" x14ac:dyDescent="0.2">
      <c r="P26" s="1"/>
    </row>
    <row r="27" spans="1:17" x14ac:dyDescent="0.2">
      <c r="P27" s="1"/>
    </row>
    <row r="28" spans="1:17" x14ac:dyDescent="0.2">
      <c r="P28" s="1"/>
    </row>
    <row r="29" spans="1:17" x14ac:dyDescent="0.2">
      <c r="P29" s="1"/>
    </row>
    <row r="30" spans="1:17" x14ac:dyDescent="0.2">
      <c r="P30" s="1"/>
    </row>
    <row r="31" spans="1:17" x14ac:dyDescent="0.2">
      <c r="P31" s="1"/>
    </row>
    <row r="32" spans="1:17" x14ac:dyDescent="0.2">
      <c r="P32" s="1"/>
    </row>
    <row r="33" spans="16:16" x14ac:dyDescent="0.2">
      <c r="P33" s="1"/>
    </row>
    <row r="34" spans="16:16" x14ac:dyDescent="0.2">
      <c r="P34" s="1"/>
    </row>
    <row r="35" spans="16:16" x14ac:dyDescent="0.2">
      <c r="P35" s="1"/>
    </row>
    <row r="36" spans="16:16" x14ac:dyDescent="0.2">
      <c r="P36" s="1"/>
    </row>
  </sheetData>
  <mergeCells count="4">
    <mergeCell ref="A1:C3"/>
    <mergeCell ref="D1:O1"/>
    <mergeCell ref="D2:O2"/>
    <mergeCell ref="D3:O3"/>
  </mergeCells>
  <dataValidations count="1">
    <dataValidation type="list" allowBlank="1" showInputMessage="1" showErrorMessage="1" sqref="JI65533:JI65553 TE65533:TE65553 ADA65533:ADA65553 AMW65533:AMW65553 AWS65533:AWS65553 BGO65533:BGO65553 BQK65533:BQK65553 CAG65533:CAG65553 CKC65533:CKC65553 CTY65533:CTY65553 DDU65533:DDU65553 DNQ65533:DNQ65553 DXM65533:DXM65553 EHI65533:EHI65553 ERE65533:ERE65553 FBA65533:FBA65553 FKW65533:FKW65553 FUS65533:FUS65553 GEO65533:GEO65553 GOK65533:GOK65553 GYG65533:GYG65553 HIC65533:HIC65553 HRY65533:HRY65553 IBU65533:IBU65553 ILQ65533:ILQ65553 IVM65533:IVM65553 JFI65533:JFI65553 JPE65533:JPE65553 JZA65533:JZA65553 KIW65533:KIW65553 KSS65533:KSS65553 LCO65533:LCO65553 LMK65533:LMK65553 LWG65533:LWG65553 MGC65533:MGC65553 MPY65533:MPY65553 MZU65533:MZU65553 NJQ65533:NJQ65553 NTM65533:NTM65553 ODI65533:ODI65553 ONE65533:ONE65553 OXA65533:OXA65553 PGW65533:PGW65553 PQS65533:PQS65553 QAO65533:QAO65553 QKK65533:QKK65553 QUG65533:QUG65553 REC65533:REC65553 RNY65533:RNY65553 RXU65533:RXU65553 SHQ65533:SHQ65553 SRM65533:SRM65553 TBI65533:TBI65553 TLE65533:TLE65553 TVA65533:TVA65553 UEW65533:UEW65553 UOS65533:UOS65553 UYO65533:UYO65553 VIK65533:VIK65553 VSG65533:VSG65553 WCC65533:WCC65553 WLY65533:WLY65553 WVU65533:WVU65553 JI131069:JI131089 TE131069:TE131089 ADA131069:ADA131089 AMW131069:AMW131089 AWS131069:AWS131089 BGO131069:BGO131089 BQK131069:BQK131089 CAG131069:CAG131089 CKC131069:CKC131089 CTY131069:CTY131089 DDU131069:DDU131089 DNQ131069:DNQ131089 DXM131069:DXM131089 EHI131069:EHI131089 ERE131069:ERE131089 FBA131069:FBA131089 FKW131069:FKW131089 FUS131069:FUS131089 GEO131069:GEO131089 GOK131069:GOK131089 GYG131069:GYG131089 HIC131069:HIC131089 HRY131069:HRY131089 IBU131069:IBU131089 ILQ131069:ILQ131089 IVM131069:IVM131089 JFI131069:JFI131089 JPE131069:JPE131089 JZA131069:JZA131089 KIW131069:KIW131089 KSS131069:KSS131089 LCO131069:LCO131089 LMK131069:LMK131089 LWG131069:LWG131089 MGC131069:MGC131089 MPY131069:MPY131089 MZU131069:MZU131089 NJQ131069:NJQ131089 NTM131069:NTM131089 ODI131069:ODI131089 ONE131069:ONE131089 OXA131069:OXA131089 PGW131069:PGW131089 PQS131069:PQS131089 QAO131069:QAO131089 QKK131069:QKK131089 QUG131069:QUG131089 REC131069:REC131089 RNY131069:RNY131089 RXU131069:RXU131089 SHQ131069:SHQ131089 SRM131069:SRM131089 TBI131069:TBI131089 TLE131069:TLE131089 TVA131069:TVA131089 UEW131069:UEW131089 UOS131069:UOS131089 UYO131069:UYO131089 VIK131069:VIK131089 VSG131069:VSG131089 WCC131069:WCC131089 WLY131069:WLY131089 WVU131069:WVU131089 JI196605:JI196625 TE196605:TE196625 ADA196605:ADA196625 AMW196605:AMW196625 AWS196605:AWS196625 BGO196605:BGO196625 BQK196605:BQK196625 CAG196605:CAG196625 CKC196605:CKC196625 CTY196605:CTY196625 DDU196605:DDU196625 DNQ196605:DNQ196625 DXM196605:DXM196625 EHI196605:EHI196625 ERE196605:ERE196625 FBA196605:FBA196625 FKW196605:FKW196625 FUS196605:FUS196625 GEO196605:GEO196625 GOK196605:GOK196625 GYG196605:GYG196625 HIC196605:HIC196625 HRY196605:HRY196625 IBU196605:IBU196625 ILQ196605:ILQ196625 IVM196605:IVM196625 JFI196605:JFI196625 JPE196605:JPE196625 JZA196605:JZA196625 KIW196605:KIW196625 KSS196605:KSS196625 LCO196605:LCO196625 LMK196605:LMK196625 LWG196605:LWG196625 MGC196605:MGC196625 MPY196605:MPY196625 MZU196605:MZU196625 NJQ196605:NJQ196625 NTM196605:NTM196625 ODI196605:ODI196625 ONE196605:ONE196625 OXA196605:OXA196625 PGW196605:PGW196625 PQS196605:PQS196625 QAO196605:QAO196625 QKK196605:QKK196625 QUG196605:QUG196625 REC196605:REC196625 RNY196605:RNY196625 RXU196605:RXU196625 SHQ196605:SHQ196625 SRM196605:SRM196625 TBI196605:TBI196625 TLE196605:TLE196625 TVA196605:TVA196625 UEW196605:UEW196625 UOS196605:UOS196625 UYO196605:UYO196625 VIK196605:VIK196625 VSG196605:VSG196625 WCC196605:WCC196625 WLY196605:WLY196625 WVU196605:WVU196625 JI262141:JI262161 TE262141:TE262161 ADA262141:ADA262161 AMW262141:AMW262161 AWS262141:AWS262161 BGO262141:BGO262161 BQK262141:BQK262161 CAG262141:CAG262161 CKC262141:CKC262161 CTY262141:CTY262161 DDU262141:DDU262161 DNQ262141:DNQ262161 DXM262141:DXM262161 EHI262141:EHI262161 ERE262141:ERE262161 FBA262141:FBA262161 FKW262141:FKW262161 FUS262141:FUS262161 GEO262141:GEO262161 GOK262141:GOK262161 GYG262141:GYG262161 HIC262141:HIC262161 HRY262141:HRY262161 IBU262141:IBU262161 ILQ262141:ILQ262161 IVM262141:IVM262161 JFI262141:JFI262161 JPE262141:JPE262161 JZA262141:JZA262161 KIW262141:KIW262161 KSS262141:KSS262161 LCO262141:LCO262161 LMK262141:LMK262161 LWG262141:LWG262161 MGC262141:MGC262161 MPY262141:MPY262161 MZU262141:MZU262161 NJQ262141:NJQ262161 NTM262141:NTM262161 ODI262141:ODI262161 ONE262141:ONE262161 OXA262141:OXA262161 PGW262141:PGW262161 PQS262141:PQS262161 QAO262141:QAO262161 QKK262141:QKK262161 QUG262141:QUG262161 REC262141:REC262161 RNY262141:RNY262161 RXU262141:RXU262161 SHQ262141:SHQ262161 SRM262141:SRM262161 TBI262141:TBI262161 TLE262141:TLE262161 TVA262141:TVA262161 UEW262141:UEW262161 UOS262141:UOS262161 UYO262141:UYO262161 VIK262141:VIK262161 VSG262141:VSG262161 WCC262141:WCC262161 WLY262141:WLY262161 WVU262141:WVU262161 JI327677:JI327697 TE327677:TE327697 ADA327677:ADA327697 AMW327677:AMW327697 AWS327677:AWS327697 BGO327677:BGO327697 BQK327677:BQK327697 CAG327677:CAG327697 CKC327677:CKC327697 CTY327677:CTY327697 DDU327677:DDU327697 DNQ327677:DNQ327697 DXM327677:DXM327697 EHI327677:EHI327697 ERE327677:ERE327697 FBA327677:FBA327697 FKW327677:FKW327697 FUS327677:FUS327697 GEO327677:GEO327697 GOK327677:GOK327697 GYG327677:GYG327697 HIC327677:HIC327697 HRY327677:HRY327697 IBU327677:IBU327697 ILQ327677:ILQ327697 IVM327677:IVM327697 JFI327677:JFI327697 JPE327677:JPE327697 JZA327677:JZA327697 KIW327677:KIW327697 KSS327677:KSS327697 LCO327677:LCO327697 LMK327677:LMK327697 LWG327677:LWG327697 MGC327677:MGC327697 MPY327677:MPY327697 MZU327677:MZU327697 NJQ327677:NJQ327697 NTM327677:NTM327697 ODI327677:ODI327697 ONE327677:ONE327697 OXA327677:OXA327697 PGW327677:PGW327697 PQS327677:PQS327697 QAO327677:QAO327697 QKK327677:QKK327697 QUG327677:QUG327697 REC327677:REC327697 RNY327677:RNY327697 RXU327677:RXU327697 SHQ327677:SHQ327697 SRM327677:SRM327697 TBI327677:TBI327697 TLE327677:TLE327697 TVA327677:TVA327697 UEW327677:UEW327697 UOS327677:UOS327697 UYO327677:UYO327697 VIK327677:VIK327697 VSG327677:VSG327697 WCC327677:WCC327697 WLY327677:WLY327697 WVU327677:WVU327697 JI393213:JI393233 TE393213:TE393233 ADA393213:ADA393233 AMW393213:AMW393233 AWS393213:AWS393233 BGO393213:BGO393233 BQK393213:BQK393233 CAG393213:CAG393233 CKC393213:CKC393233 CTY393213:CTY393233 DDU393213:DDU393233 DNQ393213:DNQ393233 DXM393213:DXM393233 EHI393213:EHI393233 ERE393213:ERE393233 FBA393213:FBA393233 FKW393213:FKW393233 FUS393213:FUS393233 GEO393213:GEO393233 GOK393213:GOK393233 GYG393213:GYG393233 HIC393213:HIC393233 HRY393213:HRY393233 IBU393213:IBU393233 ILQ393213:ILQ393233 IVM393213:IVM393233 JFI393213:JFI393233 JPE393213:JPE393233 JZA393213:JZA393233 KIW393213:KIW393233 KSS393213:KSS393233 LCO393213:LCO393233 LMK393213:LMK393233 LWG393213:LWG393233 MGC393213:MGC393233 MPY393213:MPY393233 MZU393213:MZU393233 NJQ393213:NJQ393233 NTM393213:NTM393233 ODI393213:ODI393233 ONE393213:ONE393233 OXA393213:OXA393233 PGW393213:PGW393233 PQS393213:PQS393233 QAO393213:QAO393233 QKK393213:QKK393233 QUG393213:QUG393233 REC393213:REC393233 RNY393213:RNY393233 RXU393213:RXU393233 SHQ393213:SHQ393233 SRM393213:SRM393233 TBI393213:TBI393233 TLE393213:TLE393233 TVA393213:TVA393233 UEW393213:UEW393233 UOS393213:UOS393233 UYO393213:UYO393233 VIK393213:VIK393233 VSG393213:VSG393233 WCC393213:WCC393233 WLY393213:WLY393233 WVU393213:WVU393233 JI458749:JI458769 TE458749:TE458769 ADA458749:ADA458769 AMW458749:AMW458769 AWS458749:AWS458769 BGO458749:BGO458769 BQK458749:BQK458769 CAG458749:CAG458769 CKC458749:CKC458769 CTY458749:CTY458769 DDU458749:DDU458769 DNQ458749:DNQ458769 DXM458749:DXM458769 EHI458749:EHI458769 ERE458749:ERE458769 FBA458749:FBA458769 FKW458749:FKW458769 FUS458749:FUS458769 GEO458749:GEO458769 GOK458749:GOK458769 GYG458749:GYG458769 HIC458749:HIC458769 HRY458749:HRY458769 IBU458749:IBU458769 ILQ458749:ILQ458769 IVM458749:IVM458769 JFI458749:JFI458769 JPE458749:JPE458769 JZA458749:JZA458769 KIW458749:KIW458769 KSS458749:KSS458769 LCO458749:LCO458769 LMK458749:LMK458769 LWG458749:LWG458769 MGC458749:MGC458769 MPY458749:MPY458769 MZU458749:MZU458769 NJQ458749:NJQ458769 NTM458749:NTM458769 ODI458749:ODI458769 ONE458749:ONE458769 OXA458749:OXA458769 PGW458749:PGW458769 PQS458749:PQS458769 QAO458749:QAO458769 QKK458749:QKK458769 QUG458749:QUG458769 REC458749:REC458769 RNY458749:RNY458769 RXU458749:RXU458769 SHQ458749:SHQ458769 SRM458749:SRM458769 TBI458749:TBI458769 TLE458749:TLE458769 TVA458749:TVA458769 UEW458749:UEW458769 UOS458749:UOS458769 UYO458749:UYO458769 VIK458749:VIK458769 VSG458749:VSG458769 WCC458749:WCC458769 WLY458749:WLY458769 WVU458749:WVU458769 JI524285:JI524305 TE524285:TE524305 ADA524285:ADA524305 AMW524285:AMW524305 AWS524285:AWS524305 BGO524285:BGO524305 BQK524285:BQK524305 CAG524285:CAG524305 CKC524285:CKC524305 CTY524285:CTY524305 DDU524285:DDU524305 DNQ524285:DNQ524305 DXM524285:DXM524305 EHI524285:EHI524305 ERE524285:ERE524305 FBA524285:FBA524305 FKW524285:FKW524305 FUS524285:FUS524305 GEO524285:GEO524305 GOK524285:GOK524305 GYG524285:GYG524305 HIC524285:HIC524305 HRY524285:HRY524305 IBU524285:IBU524305 ILQ524285:ILQ524305 IVM524285:IVM524305 JFI524285:JFI524305 JPE524285:JPE524305 JZA524285:JZA524305 KIW524285:KIW524305 KSS524285:KSS524305 LCO524285:LCO524305 LMK524285:LMK524305 LWG524285:LWG524305 MGC524285:MGC524305 MPY524285:MPY524305 MZU524285:MZU524305 NJQ524285:NJQ524305 NTM524285:NTM524305 ODI524285:ODI524305 ONE524285:ONE524305 OXA524285:OXA524305 PGW524285:PGW524305 PQS524285:PQS524305 QAO524285:QAO524305 QKK524285:QKK524305 QUG524285:QUG524305 REC524285:REC524305 RNY524285:RNY524305 RXU524285:RXU524305 SHQ524285:SHQ524305 SRM524285:SRM524305 TBI524285:TBI524305 TLE524285:TLE524305 TVA524285:TVA524305 UEW524285:UEW524305 UOS524285:UOS524305 UYO524285:UYO524305 VIK524285:VIK524305 VSG524285:VSG524305 WCC524285:WCC524305 WLY524285:WLY524305 WVU524285:WVU524305 JI589821:JI589841 TE589821:TE589841 ADA589821:ADA589841 AMW589821:AMW589841 AWS589821:AWS589841 BGO589821:BGO589841 BQK589821:BQK589841 CAG589821:CAG589841 CKC589821:CKC589841 CTY589821:CTY589841 DDU589821:DDU589841 DNQ589821:DNQ589841 DXM589821:DXM589841 EHI589821:EHI589841 ERE589821:ERE589841 FBA589821:FBA589841 FKW589821:FKW589841 FUS589821:FUS589841 GEO589821:GEO589841 GOK589821:GOK589841 GYG589821:GYG589841 HIC589821:HIC589841 HRY589821:HRY589841 IBU589821:IBU589841 ILQ589821:ILQ589841 IVM589821:IVM589841 JFI589821:JFI589841 JPE589821:JPE589841 JZA589821:JZA589841 KIW589821:KIW589841 KSS589821:KSS589841 LCO589821:LCO589841 LMK589821:LMK589841 LWG589821:LWG589841 MGC589821:MGC589841 MPY589821:MPY589841 MZU589821:MZU589841 NJQ589821:NJQ589841 NTM589821:NTM589841 ODI589821:ODI589841 ONE589821:ONE589841 OXA589821:OXA589841 PGW589821:PGW589841 PQS589821:PQS589841 QAO589821:QAO589841 QKK589821:QKK589841 QUG589821:QUG589841 REC589821:REC589841 RNY589821:RNY589841 RXU589821:RXU589841 SHQ589821:SHQ589841 SRM589821:SRM589841 TBI589821:TBI589841 TLE589821:TLE589841 TVA589821:TVA589841 UEW589821:UEW589841 UOS589821:UOS589841 UYO589821:UYO589841 VIK589821:VIK589841 VSG589821:VSG589841 WCC589821:WCC589841 WLY589821:WLY589841 WVU589821:WVU589841 JI655357:JI655377 TE655357:TE655377 ADA655357:ADA655377 AMW655357:AMW655377 AWS655357:AWS655377 BGO655357:BGO655377 BQK655357:BQK655377 CAG655357:CAG655377 CKC655357:CKC655377 CTY655357:CTY655377 DDU655357:DDU655377 DNQ655357:DNQ655377 DXM655357:DXM655377 EHI655357:EHI655377 ERE655357:ERE655377 FBA655357:FBA655377 FKW655357:FKW655377 FUS655357:FUS655377 GEO655357:GEO655377 GOK655357:GOK655377 GYG655357:GYG655377 HIC655357:HIC655377 HRY655357:HRY655377 IBU655357:IBU655377 ILQ655357:ILQ655377 IVM655357:IVM655377 JFI655357:JFI655377 JPE655357:JPE655377 JZA655357:JZA655377 KIW655357:KIW655377 KSS655357:KSS655377 LCO655357:LCO655377 LMK655357:LMK655377 LWG655357:LWG655377 MGC655357:MGC655377 MPY655357:MPY655377 MZU655357:MZU655377 NJQ655357:NJQ655377 NTM655357:NTM655377 ODI655357:ODI655377 ONE655357:ONE655377 OXA655357:OXA655377 PGW655357:PGW655377 PQS655357:PQS655377 QAO655357:QAO655377 QKK655357:QKK655377 QUG655357:QUG655377 REC655357:REC655377 RNY655357:RNY655377 RXU655357:RXU655377 SHQ655357:SHQ655377 SRM655357:SRM655377 TBI655357:TBI655377 TLE655357:TLE655377 TVA655357:TVA655377 UEW655357:UEW655377 UOS655357:UOS655377 UYO655357:UYO655377 VIK655357:VIK655377 VSG655357:VSG655377 WCC655357:WCC655377 WLY655357:WLY655377 WVU655357:WVU655377 JI720893:JI720913 TE720893:TE720913 ADA720893:ADA720913 AMW720893:AMW720913 AWS720893:AWS720913 BGO720893:BGO720913 BQK720893:BQK720913 CAG720893:CAG720913 CKC720893:CKC720913 CTY720893:CTY720913 DDU720893:DDU720913 DNQ720893:DNQ720913 DXM720893:DXM720913 EHI720893:EHI720913 ERE720893:ERE720913 FBA720893:FBA720913 FKW720893:FKW720913 FUS720893:FUS720913 GEO720893:GEO720913 GOK720893:GOK720913 GYG720893:GYG720913 HIC720893:HIC720913 HRY720893:HRY720913 IBU720893:IBU720913 ILQ720893:ILQ720913 IVM720893:IVM720913 JFI720893:JFI720913 JPE720893:JPE720913 JZA720893:JZA720913 KIW720893:KIW720913 KSS720893:KSS720913 LCO720893:LCO720913 LMK720893:LMK720913 LWG720893:LWG720913 MGC720893:MGC720913 MPY720893:MPY720913 MZU720893:MZU720913 NJQ720893:NJQ720913 NTM720893:NTM720913 ODI720893:ODI720913 ONE720893:ONE720913 OXA720893:OXA720913 PGW720893:PGW720913 PQS720893:PQS720913 QAO720893:QAO720913 QKK720893:QKK720913 QUG720893:QUG720913 REC720893:REC720913 RNY720893:RNY720913 RXU720893:RXU720913 SHQ720893:SHQ720913 SRM720893:SRM720913 TBI720893:TBI720913 TLE720893:TLE720913 TVA720893:TVA720913 UEW720893:UEW720913 UOS720893:UOS720913 UYO720893:UYO720913 VIK720893:VIK720913 VSG720893:VSG720913 WCC720893:WCC720913 WLY720893:WLY720913 WVU720893:WVU720913 JI786429:JI786449 TE786429:TE786449 ADA786429:ADA786449 AMW786429:AMW786449 AWS786429:AWS786449 BGO786429:BGO786449 BQK786429:BQK786449 CAG786429:CAG786449 CKC786429:CKC786449 CTY786429:CTY786449 DDU786429:DDU786449 DNQ786429:DNQ786449 DXM786429:DXM786449 EHI786429:EHI786449 ERE786429:ERE786449 FBA786429:FBA786449 FKW786429:FKW786449 FUS786429:FUS786449 GEO786429:GEO786449 GOK786429:GOK786449 GYG786429:GYG786449 HIC786429:HIC786449 HRY786429:HRY786449 IBU786429:IBU786449 ILQ786429:ILQ786449 IVM786429:IVM786449 JFI786429:JFI786449 JPE786429:JPE786449 JZA786429:JZA786449 KIW786429:KIW786449 KSS786429:KSS786449 LCO786429:LCO786449 LMK786429:LMK786449 LWG786429:LWG786449 MGC786429:MGC786449 MPY786429:MPY786449 MZU786429:MZU786449 NJQ786429:NJQ786449 NTM786429:NTM786449 ODI786429:ODI786449 ONE786429:ONE786449 OXA786429:OXA786449 PGW786429:PGW786449 PQS786429:PQS786449 QAO786429:QAO786449 QKK786429:QKK786449 QUG786429:QUG786449 REC786429:REC786449 RNY786429:RNY786449 RXU786429:RXU786449 SHQ786429:SHQ786449 SRM786429:SRM786449 TBI786429:TBI786449 TLE786429:TLE786449 TVA786429:TVA786449 UEW786429:UEW786449 UOS786429:UOS786449 UYO786429:UYO786449 VIK786429:VIK786449 VSG786429:VSG786449 WCC786429:WCC786449 WLY786429:WLY786449 WVU786429:WVU786449 JI851965:JI851985 TE851965:TE851985 ADA851965:ADA851985 AMW851965:AMW851985 AWS851965:AWS851985 BGO851965:BGO851985 BQK851965:BQK851985 CAG851965:CAG851985 CKC851965:CKC851985 CTY851965:CTY851985 DDU851965:DDU851985 DNQ851965:DNQ851985 DXM851965:DXM851985 EHI851965:EHI851985 ERE851965:ERE851985 FBA851965:FBA851985 FKW851965:FKW851985 FUS851965:FUS851985 GEO851965:GEO851985 GOK851965:GOK851985 GYG851965:GYG851985 HIC851965:HIC851985 HRY851965:HRY851985 IBU851965:IBU851985 ILQ851965:ILQ851985 IVM851965:IVM851985 JFI851965:JFI851985 JPE851965:JPE851985 JZA851965:JZA851985 KIW851965:KIW851985 KSS851965:KSS851985 LCO851965:LCO851985 LMK851965:LMK851985 LWG851965:LWG851985 MGC851965:MGC851985 MPY851965:MPY851985 MZU851965:MZU851985 NJQ851965:NJQ851985 NTM851965:NTM851985 ODI851965:ODI851985 ONE851965:ONE851985 OXA851965:OXA851985 PGW851965:PGW851985 PQS851965:PQS851985 QAO851965:QAO851985 QKK851965:QKK851985 QUG851965:QUG851985 REC851965:REC851985 RNY851965:RNY851985 RXU851965:RXU851985 SHQ851965:SHQ851985 SRM851965:SRM851985 TBI851965:TBI851985 TLE851965:TLE851985 TVA851965:TVA851985 UEW851965:UEW851985 UOS851965:UOS851985 UYO851965:UYO851985 VIK851965:VIK851985 VSG851965:VSG851985 WCC851965:WCC851985 WLY851965:WLY851985 WVU851965:WVU851985 JI917501:JI917521 TE917501:TE917521 ADA917501:ADA917521 AMW917501:AMW917521 AWS917501:AWS917521 BGO917501:BGO917521 BQK917501:BQK917521 CAG917501:CAG917521 CKC917501:CKC917521 CTY917501:CTY917521 DDU917501:DDU917521 DNQ917501:DNQ917521 DXM917501:DXM917521 EHI917501:EHI917521 ERE917501:ERE917521 FBA917501:FBA917521 FKW917501:FKW917521 FUS917501:FUS917521 GEO917501:GEO917521 GOK917501:GOK917521 GYG917501:GYG917521 HIC917501:HIC917521 HRY917501:HRY917521 IBU917501:IBU917521 ILQ917501:ILQ917521 IVM917501:IVM917521 JFI917501:JFI917521 JPE917501:JPE917521 JZA917501:JZA917521 KIW917501:KIW917521 KSS917501:KSS917521 LCO917501:LCO917521 LMK917501:LMK917521 LWG917501:LWG917521 MGC917501:MGC917521 MPY917501:MPY917521 MZU917501:MZU917521 NJQ917501:NJQ917521 NTM917501:NTM917521 ODI917501:ODI917521 ONE917501:ONE917521 OXA917501:OXA917521 PGW917501:PGW917521 PQS917501:PQS917521 QAO917501:QAO917521 QKK917501:QKK917521 QUG917501:QUG917521 REC917501:REC917521 RNY917501:RNY917521 RXU917501:RXU917521 SHQ917501:SHQ917521 SRM917501:SRM917521 TBI917501:TBI917521 TLE917501:TLE917521 TVA917501:TVA917521 UEW917501:UEW917521 UOS917501:UOS917521 UYO917501:UYO917521 VIK917501:VIK917521 VSG917501:VSG917521 WCC917501:WCC917521 WLY917501:WLY917521 WVU917501:WVU917521 JI983037:JI983057 TE983037:TE983057 ADA983037:ADA983057 AMW983037:AMW983057 AWS983037:AWS983057 BGO983037:BGO983057 BQK983037:BQK983057 CAG983037:CAG983057 CKC983037:CKC983057 CTY983037:CTY983057 DDU983037:DDU983057 DNQ983037:DNQ983057 DXM983037:DXM983057 EHI983037:EHI983057 ERE983037:ERE983057 FBA983037:FBA983057 FKW983037:FKW983057 FUS983037:FUS983057 GEO983037:GEO983057 GOK983037:GOK983057 GYG983037:GYG983057 HIC983037:HIC983057 HRY983037:HRY983057 IBU983037:IBU983057 ILQ983037:ILQ983057 IVM983037:IVM983057 JFI983037:JFI983057 JPE983037:JPE983057 JZA983037:JZA983057 KIW983037:KIW983057 KSS983037:KSS983057 LCO983037:LCO983057 LMK983037:LMK983057 LWG983037:LWG983057 MGC983037:MGC983057 MPY983037:MPY983057 MZU983037:MZU983057 NJQ983037:NJQ983057 NTM983037:NTM983057 ODI983037:ODI983057 ONE983037:ONE983057 OXA983037:OXA983057 PGW983037:PGW983057 PQS983037:PQS983057 QAO983037:QAO983057 QKK983037:QKK983057 QUG983037:QUG983057 REC983037:REC983057 RNY983037:RNY983057 RXU983037:RXU983057 SHQ983037:SHQ983057 SRM983037:SRM983057 TBI983037:TBI983057 TLE983037:TLE983057 TVA983037:TVA983057 UEW983037:UEW983057 UOS983037:UOS983057 UYO983037:UYO983057 VIK983037:VIK983057 VSG983037:VSG983057 WCC983037:WCC983057 WLY983037:WLY983057 WVU983037:WVU983057 JI5:JI17 TE5:TE17 ADA5:ADA17 AMW5:AMW17 AWS5:AWS17 BGO5:BGO17 BQK5:BQK17 CAG5:CAG17 CKC5:CKC17 CTY5:CTY17 DDU5:DDU17 DNQ5:DNQ17 DXM5:DXM17 EHI5:EHI17 ERE5:ERE17 FBA5:FBA17 FKW5:FKW17 FUS5:FUS17 GEO5:GEO17 GOK5:GOK17 GYG5:GYG17 HIC5:HIC17 HRY5:HRY17 IBU5:IBU17 ILQ5:ILQ17 IVM5:IVM17 JFI5:JFI17 JPE5:JPE17 JZA5:JZA17 KIW5:KIW17 KSS5:KSS17 LCO5:LCO17 LMK5:LMK17 LWG5:LWG17 MGC5:MGC17 MPY5:MPY17 MZU5:MZU17 NJQ5:NJQ17 NTM5:NTM17 ODI5:ODI17 ONE5:ONE17 OXA5:OXA17 PGW5:PGW17 PQS5:PQS17 QAO5:QAO17 QKK5:QKK17 QUG5:QUG17 REC5:REC17 RNY5:RNY17 RXU5:RXU17 SHQ5:SHQ17 SRM5:SRM17 TBI5:TBI17 TLE5:TLE17 TVA5:TVA17 UEW5:UEW17 UOS5:UOS17 UYO5:UYO17 VIK5:VIK17 VSG5:VSG17 WCC5:WCC17 WLY5:WLY17 WVU5:WVU17" xr:uid="{57373A0E-5EE0-4378-B6F3-4DE622CCC42C}">
      <formula1>"SI,NO"</formula1>
    </dataValidation>
  </dataValidations>
  <pageMargins left="0.7" right="0.7" top="0.75" bottom="0.75" header="0.3" footer="0.3"/>
  <pageSetup paperSize="9" scale="55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9591-49C1-46C0-BEE7-C7AE5EC94FE6}">
  <sheetPr>
    <pageSetUpPr fitToPage="1"/>
  </sheetPr>
  <dimension ref="A1:Q23"/>
  <sheetViews>
    <sheetView workbookViewId="0">
      <selection activeCell="J4" sqref="J4"/>
    </sheetView>
  </sheetViews>
  <sheetFormatPr baseColWidth="10" defaultRowHeight="15" x14ac:dyDescent="0.25"/>
  <cols>
    <col min="1" max="1" width="12.7109375" bestFit="1" customWidth="1"/>
    <col min="2" max="2" width="20.7109375" customWidth="1"/>
    <col min="3" max="3" width="50.28515625" bestFit="1" customWidth="1"/>
    <col min="4" max="6" width="0" hidden="1" customWidth="1"/>
    <col min="7" max="8" width="11.5703125" bestFit="1" customWidth="1"/>
    <col min="9" max="9" width="11.42578125" bestFit="1" customWidth="1"/>
    <col min="10" max="10" width="15" bestFit="1" customWidth="1"/>
    <col min="11" max="12" width="11.5703125" bestFit="1" customWidth="1"/>
    <col min="13" max="13" width="14.7109375" bestFit="1" customWidth="1"/>
    <col min="14" max="14" width="11.5703125" bestFit="1" customWidth="1"/>
    <col min="17" max="17" width="15.28515625" bestFit="1" customWidth="1"/>
  </cols>
  <sheetData>
    <row r="1" spans="1:17" ht="15.75" x14ac:dyDescent="0.25">
      <c r="A1" s="344"/>
      <c r="B1" s="345"/>
      <c r="C1" s="346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5"/>
      <c r="P1" s="100" t="s">
        <v>15</v>
      </c>
      <c r="Q1" s="101"/>
    </row>
    <row r="2" spans="1:17" ht="15.75" x14ac:dyDescent="0.25">
      <c r="A2" s="347"/>
      <c r="B2" s="348"/>
      <c r="C2" s="349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8"/>
      <c r="P2" s="100" t="s">
        <v>13</v>
      </c>
      <c r="Q2" s="101"/>
    </row>
    <row r="3" spans="1:17" ht="47.25" x14ac:dyDescent="0.25">
      <c r="A3" s="350"/>
      <c r="B3" s="351"/>
      <c r="C3" s="352"/>
      <c r="D3" s="359" t="s">
        <v>58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1"/>
      <c r="P3" s="100" t="s">
        <v>22</v>
      </c>
      <c r="Q3" s="101"/>
    </row>
    <row r="4" spans="1:17" ht="110.25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181</v>
      </c>
      <c r="K4" s="57" t="s">
        <v>182</v>
      </c>
      <c r="L4" s="58" t="s">
        <v>191</v>
      </c>
      <c r="M4" s="46" t="s">
        <v>17</v>
      </c>
      <c r="N4" s="46" t="s">
        <v>4</v>
      </c>
      <c r="O4" s="46" t="s">
        <v>3</v>
      </c>
      <c r="P4" s="46" t="s">
        <v>185</v>
      </c>
      <c r="Q4" s="46" t="s">
        <v>192</v>
      </c>
    </row>
    <row r="5" spans="1:17" ht="15.75" x14ac:dyDescent="0.25">
      <c r="A5" s="102">
        <v>45077</v>
      </c>
      <c r="B5" s="111" t="s">
        <v>35</v>
      </c>
      <c r="C5" s="103" t="s">
        <v>60</v>
      </c>
      <c r="D5" s="104" t="s">
        <v>59</v>
      </c>
      <c r="E5" s="104" t="s">
        <v>33</v>
      </c>
      <c r="F5" s="104">
        <v>1</v>
      </c>
      <c r="G5" s="105">
        <v>6</v>
      </c>
      <c r="H5" s="105">
        <v>30</v>
      </c>
      <c r="I5" s="106">
        <v>114924</v>
      </c>
      <c r="J5" s="107">
        <v>114924</v>
      </c>
      <c r="K5" s="115">
        <v>30</v>
      </c>
      <c r="L5" s="108">
        <f>SUM(H5/30)*(30+N5)-G5</f>
        <v>29</v>
      </c>
      <c r="M5" s="107">
        <f>J5*K5</f>
        <v>3447720</v>
      </c>
      <c r="N5" s="109">
        <v>5</v>
      </c>
      <c r="O5" s="104"/>
      <c r="P5" s="110" t="s">
        <v>50</v>
      </c>
      <c r="Q5" s="101"/>
    </row>
    <row r="6" spans="1:17" ht="15.75" x14ac:dyDescent="0.25">
      <c r="A6" s="102"/>
      <c r="B6" s="111"/>
      <c r="C6" s="103"/>
      <c r="D6" s="104"/>
      <c r="E6" s="104"/>
      <c r="F6" s="104"/>
      <c r="G6" s="105"/>
      <c r="H6" s="105"/>
      <c r="I6" s="112"/>
      <c r="J6" s="107"/>
      <c r="K6" s="115"/>
      <c r="L6" s="108"/>
      <c r="M6" s="107">
        <f t="shared" ref="M6:M17" si="0">J6*K6</f>
        <v>0</v>
      </c>
      <c r="N6" s="109">
        <v>5</v>
      </c>
      <c r="O6" s="104"/>
      <c r="P6" s="110"/>
      <c r="Q6" s="101"/>
    </row>
    <row r="7" spans="1:17" ht="15.75" x14ac:dyDescent="0.25">
      <c r="A7" s="102"/>
      <c r="B7" s="111"/>
      <c r="C7" s="114"/>
      <c r="D7" s="104"/>
      <c r="E7" s="104"/>
      <c r="F7" s="104"/>
      <c r="G7" s="104"/>
      <c r="H7" s="104"/>
      <c r="I7" s="112"/>
      <c r="J7" s="107"/>
      <c r="K7" s="115"/>
      <c r="L7" s="108"/>
      <c r="M7" s="107">
        <f t="shared" si="0"/>
        <v>0</v>
      </c>
      <c r="N7" s="116">
        <v>5</v>
      </c>
      <c r="O7" s="104"/>
      <c r="P7" s="110"/>
      <c r="Q7" s="101"/>
    </row>
    <row r="8" spans="1:17" ht="15.75" x14ac:dyDescent="0.25">
      <c r="A8" s="102"/>
      <c r="B8" s="111"/>
      <c r="C8" s="103"/>
      <c r="D8" s="104"/>
      <c r="E8" s="104"/>
      <c r="F8" s="104"/>
      <c r="G8" s="104"/>
      <c r="H8" s="104"/>
      <c r="I8" s="112"/>
      <c r="J8" s="107"/>
      <c r="K8" s="115"/>
      <c r="L8" s="108"/>
      <c r="M8" s="107">
        <f t="shared" si="0"/>
        <v>0</v>
      </c>
      <c r="N8" s="116">
        <v>5</v>
      </c>
      <c r="O8" s="104"/>
      <c r="P8" s="110"/>
      <c r="Q8" s="101"/>
    </row>
    <row r="9" spans="1:17" ht="15.75" x14ac:dyDescent="0.25">
      <c r="A9" s="102"/>
      <c r="B9" s="111"/>
      <c r="C9" s="103"/>
      <c r="D9" s="104"/>
      <c r="E9" s="104"/>
      <c r="F9" s="104"/>
      <c r="G9" s="104"/>
      <c r="H9" s="104"/>
      <c r="I9" s="112"/>
      <c r="J9" s="107"/>
      <c r="K9" s="115"/>
      <c r="L9" s="108"/>
      <c r="M9" s="107">
        <f t="shared" si="0"/>
        <v>0</v>
      </c>
      <c r="N9" s="116">
        <v>5</v>
      </c>
      <c r="O9" s="104"/>
      <c r="P9" s="110"/>
      <c r="Q9" s="101"/>
    </row>
    <row r="10" spans="1:17" ht="15.75" x14ac:dyDescent="0.25">
      <c r="A10" s="102"/>
      <c r="B10" s="111"/>
      <c r="C10" s="111"/>
      <c r="D10" s="104"/>
      <c r="E10" s="104"/>
      <c r="F10" s="104"/>
      <c r="G10" s="104"/>
      <c r="H10" s="104"/>
      <c r="I10" s="104"/>
      <c r="J10" s="104"/>
      <c r="K10" s="115"/>
      <c r="L10" s="108"/>
      <c r="M10" s="107">
        <f t="shared" si="0"/>
        <v>0</v>
      </c>
      <c r="N10" s="116">
        <v>1</v>
      </c>
      <c r="O10" s="104"/>
      <c r="P10" s="110"/>
      <c r="Q10" s="101"/>
    </row>
    <row r="11" spans="1:17" ht="15.75" x14ac:dyDescent="0.25">
      <c r="A11" s="102"/>
      <c r="B11" s="111"/>
      <c r="C11" s="114"/>
      <c r="D11" s="104"/>
      <c r="E11" s="104"/>
      <c r="F11" s="104"/>
      <c r="G11" s="104"/>
      <c r="H11" s="104"/>
      <c r="I11" s="104"/>
      <c r="J11" s="104"/>
      <c r="K11" s="115"/>
      <c r="L11" s="108"/>
      <c r="M11" s="107">
        <f t="shared" si="0"/>
        <v>0</v>
      </c>
      <c r="N11" s="116">
        <v>1</v>
      </c>
      <c r="O11" s="104"/>
      <c r="P11" s="110"/>
      <c r="Q11" s="101"/>
    </row>
    <row r="12" spans="1:17" ht="15.75" x14ac:dyDescent="0.25">
      <c r="A12" s="102"/>
      <c r="B12" s="111"/>
      <c r="C12" s="117"/>
      <c r="D12" s="104"/>
      <c r="E12" s="104"/>
      <c r="F12" s="104"/>
      <c r="G12" s="104"/>
      <c r="H12" s="104"/>
      <c r="I12" s="104"/>
      <c r="J12" s="104"/>
      <c r="K12" s="115"/>
      <c r="L12" s="108"/>
      <c r="M12" s="107">
        <f t="shared" si="0"/>
        <v>0</v>
      </c>
      <c r="N12" s="116">
        <v>1</v>
      </c>
      <c r="O12" s="104"/>
      <c r="P12" s="110"/>
      <c r="Q12" s="101"/>
    </row>
    <row r="13" spans="1:17" ht="15.75" x14ac:dyDescent="0.25">
      <c r="A13" s="102"/>
      <c r="B13" s="111"/>
      <c r="C13" s="114"/>
      <c r="D13" s="104"/>
      <c r="E13" s="104"/>
      <c r="F13" s="104"/>
      <c r="G13" s="104"/>
      <c r="H13" s="104"/>
      <c r="I13" s="104"/>
      <c r="J13" s="104"/>
      <c r="K13" s="115"/>
      <c r="L13" s="108"/>
      <c r="M13" s="107">
        <f t="shared" si="0"/>
        <v>0</v>
      </c>
      <c r="N13" s="116">
        <v>1</v>
      </c>
      <c r="O13" s="104"/>
      <c r="P13" s="110"/>
      <c r="Q13" s="101"/>
    </row>
    <row r="14" spans="1:17" ht="15.75" x14ac:dyDescent="0.25">
      <c r="A14" s="102"/>
      <c r="B14" s="111"/>
      <c r="C14" s="118"/>
      <c r="D14" s="104"/>
      <c r="E14" s="104"/>
      <c r="F14" s="104"/>
      <c r="G14" s="104"/>
      <c r="H14" s="104"/>
      <c r="I14" s="104"/>
      <c r="J14" s="104"/>
      <c r="K14" s="115"/>
      <c r="L14" s="108"/>
      <c r="M14" s="107">
        <f t="shared" si="0"/>
        <v>0</v>
      </c>
      <c r="N14" s="116">
        <v>1</v>
      </c>
      <c r="O14" s="104"/>
      <c r="P14" s="110"/>
      <c r="Q14" s="101"/>
    </row>
    <row r="15" spans="1:17" ht="15.75" x14ac:dyDescent="0.25">
      <c r="A15" s="102"/>
      <c r="B15" s="111"/>
      <c r="C15" s="114"/>
      <c r="D15" s="104"/>
      <c r="E15" s="104"/>
      <c r="F15" s="104"/>
      <c r="G15" s="104"/>
      <c r="H15" s="104"/>
      <c r="I15" s="104"/>
      <c r="J15" s="104"/>
      <c r="K15" s="115"/>
      <c r="L15" s="108"/>
      <c r="M15" s="107">
        <f t="shared" si="0"/>
        <v>0</v>
      </c>
      <c r="N15" s="116">
        <v>1</v>
      </c>
      <c r="O15" s="104"/>
      <c r="P15" s="110"/>
      <c r="Q15" s="101"/>
    </row>
    <row r="16" spans="1:17" ht="15.75" x14ac:dyDescent="0.25">
      <c r="A16" s="102"/>
      <c r="B16" s="111"/>
      <c r="C16" s="114"/>
      <c r="D16" s="104"/>
      <c r="E16" s="104"/>
      <c r="F16" s="104"/>
      <c r="G16" s="104"/>
      <c r="H16" s="104"/>
      <c r="I16" s="104"/>
      <c r="J16" s="104"/>
      <c r="K16" s="115"/>
      <c r="L16" s="108"/>
      <c r="M16" s="107">
        <f t="shared" si="0"/>
        <v>0</v>
      </c>
      <c r="N16" s="116">
        <v>1</v>
      </c>
      <c r="O16" s="104"/>
      <c r="P16" s="110"/>
      <c r="Q16" s="101"/>
    </row>
    <row r="17" spans="1:17" ht="15.75" x14ac:dyDescent="0.25">
      <c r="A17" s="102"/>
      <c r="B17" s="111"/>
      <c r="C17" s="114"/>
      <c r="D17" s="104"/>
      <c r="E17" s="104"/>
      <c r="F17" s="104"/>
      <c r="G17" s="104"/>
      <c r="H17" s="104"/>
      <c r="I17" s="104"/>
      <c r="J17" s="104"/>
      <c r="K17" s="115"/>
      <c r="L17" s="108"/>
      <c r="M17" s="107">
        <f t="shared" si="0"/>
        <v>0</v>
      </c>
      <c r="N17" s="116">
        <v>1</v>
      </c>
      <c r="O17" s="104"/>
      <c r="P17" s="110"/>
      <c r="Q17" s="101"/>
    </row>
    <row r="18" spans="1:17" ht="15.75" x14ac:dyDescent="0.25">
      <c r="A18" s="102"/>
      <c r="B18" s="104"/>
      <c r="C18" s="114"/>
      <c r="D18" s="104"/>
      <c r="E18" s="104"/>
      <c r="F18" s="104"/>
      <c r="G18" s="104"/>
      <c r="H18" s="104"/>
      <c r="I18" s="104"/>
      <c r="J18" s="104"/>
      <c r="K18" s="119"/>
      <c r="L18" s="108"/>
      <c r="M18" s="120">
        <f>SUM(M5:M17)</f>
        <v>3447720</v>
      </c>
      <c r="N18" s="107"/>
      <c r="O18" s="104"/>
      <c r="P18" s="110"/>
      <c r="Q18" s="101"/>
    </row>
    <row r="19" spans="1:17" ht="15.75" x14ac:dyDescent="0.25">
      <c r="A19" s="194"/>
      <c r="B19" s="122" t="s">
        <v>219</v>
      </c>
      <c r="C19" s="195"/>
      <c r="D19" s="122"/>
      <c r="E19" s="122"/>
      <c r="F19" s="122"/>
      <c r="G19" s="122"/>
      <c r="H19" s="121"/>
      <c r="I19" s="122"/>
      <c r="J19" s="122"/>
      <c r="K19" s="123" t="s">
        <v>34</v>
      </c>
      <c r="L19" s="124"/>
      <c r="M19" s="125"/>
      <c r="N19" s="126"/>
      <c r="O19" s="122"/>
      <c r="P19" s="122"/>
      <c r="Q19" s="127"/>
    </row>
    <row r="20" spans="1:17" x14ac:dyDescent="0.25">
      <c r="A20" s="3"/>
      <c r="B20" s="2"/>
      <c r="C20" s="32"/>
      <c r="D20" s="2"/>
      <c r="E20" s="2"/>
      <c r="F20" s="2"/>
      <c r="G20" s="2"/>
      <c r="H20" s="2"/>
      <c r="I20" s="2"/>
      <c r="J20" s="2"/>
      <c r="K20" s="35"/>
      <c r="L20" s="36"/>
      <c r="M20" s="2"/>
      <c r="N20" s="2"/>
      <c r="O20" s="1"/>
    </row>
    <row r="21" spans="1:17" x14ac:dyDescent="0.25">
      <c r="A21" s="3"/>
      <c r="B21" s="2"/>
      <c r="C21" s="32"/>
      <c r="D21" s="2"/>
      <c r="E21" s="2"/>
      <c r="F21" s="2"/>
      <c r="G21" s="2"/>
      <c r="H21" s="2"/>
      <c r="I21" s="2"/>
      <c r="J21" s="2"/>
      <c r="K21" s="35"/>
      <c r="L21" s="36"/>
      <c r="M21" s="2"/>
      <c r="N21" s="2"/>
      <c r="O21" s="1"/>
    </row>
    <row r="22" spans="1:17" x14ac:dyDescent="0.25">
      <c r="A22" s="3"/>
      <c r="B22" s="17"/>
      <c r="C22" s="15"/>
      <c r="D22" s="15"/>
      <c r="E22" s="15"/>
      <c r="F22" s="15"/>
      <c r="G22" s="2"/>
      <c r="H22" s="2"/>
      <c r="I22" s="15"/>
      <c r="J22" s="15"/>
      <c r="K22" s="2"/>
      <c r="L22" s="2"/>
      <c r="M22" s="2"/>
      <c r="N22" s="2"/>
      <c r="O22" s="2"/>
      <c r="P22" s="2"/>
      <c r="Q22" s="1"/>
    </row>
    <row r="23" spans="1:17" x14ac:dyDescent="0.25">
      <c r="A23" s="3"/>
      <c r="B23" s="17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744B-9175-4C05-AA41-BDFADF234402}">
  <sheetPr>
    <pageSetUpPr fitToPage="1"/>
  </sheetPr>
  <dimension ref="A1:Q22"/>
  <sheetViews>
    <sheetView workbookViewId="0">
      <selection sqref="A1:XFD1048576"/>
    </sheetView>
  </sheetViews>
  <sheetFormatPr baseColWidth="10" defaultRowHeight="15" x14ac:dyDescent="0.25"/>
  <cols>
    <col min="1" max="1" width="12.7109375" bestFit="1" customWidth="1"/>
    <col min="2" max="2" width="18.28515625" customWidth="1"/>
    <col min="3" max="3" width="46.42578125" customWidth="1"/>
    <col min="4" max="6" width="0" hidden="1" customWidth="1"/>
    <col min="7" max="9" width="11.5703125" bestFit="1" customWidth="1"/>
    <col min="10" max="10" width="15" bestFit="1" customWidth="1"/>
    <col min="11" max="12" width="11.5703125" bestFit="1" customWidth="1"/>
    <col min="13" max="13" width="18.7109375" customWidth="1"/>
    <col min="14" max="14" width="11.5703125" bestFit="1" customWidth="1"/>
    <col min="17" max="17" width="15.28515625" bestFit="1" customWidth="1"/>
  </cols>
  <sheetData>
    <row r="1" spans="1:17" ht="15.75" x14ac:dyDescent="0.25">
      <c r="A1" s="344"/>
      <c r="B1" s="345"/>
      <c r="C1" s="346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5"/>
      <c r="P1" s="100" t="s">
        <v>15</v>
      </c>
      <c r="Q1" s="101"/>
    </row>
    <row r="2" spans="1:17" ht="15.75" x14ac:dyDescent="0.25">
      <c r="A2" s="347"/>
      <c r="B2" s="348"/>
      <c r="C2" s="349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8"/>
      <c r="P2" s="100" t="s">
        <v>13</v>
      </c>
      <c r="Q2" s="101"/>
    </row>
    <row r="3" spans="1:17" ht="47.25" x14ac:dyDescent="0.25">
      <c r="A3" s="350"/>
      <c r="B3" s="351"/>
      <c r="C3" s="352"/>
      <c r="D3" s="359" t="s">
        <v>62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1"/>
      <c r="P3" s="100" t="s">
        <v>22</v>
      </c>
      <c r="Q3" s="101"/>
    </row>
    <row r="4" spans="1:17" ht="110.25" x14ac:dyDescent="0.25">
      <c r="A4" s="184" t="s">
        <v>25</v>
      </c>
      <c r="B4" s="184" t="s">
        <v>12</v>
      </c>
      <c r="C4" s="185" t="s">
        <v>11</v>
      </c>
      <c r="D4" s="185" t="s">
        <v>10</v>
      </c>
      <c r="E4" s="185" t="s">
        <v>9</v>
      </c>
      <c r="F4" s="185" t="s">
        <v>8</v>
      </c>
      <c r="G4" s="224" t="s">
        <v>172</v>
      </c>
      <c r="H4" s="224" t="s">
        <v>180</v>
      </c>
      <c r="I4" s="224" t="s">
        <v>170</v>
      </c>
      <c r="J4" s="224" t="s">
        <v>181</v>
      </c>
      <c r="K4" s="241" t="s">
        <v>182</v>
      </c>
      <c r="L4" s="243" t="s">
        <v>183</v>
      </c>
      <c r="M4" s="224" t="s">
        <v>17</v>
      </c>
      <c r="N4" s="185" t="s">
        <v>21</v>
      </c>
      <c r="O4" s="185" t="s">
        <v>1</v>
      </c>
      <c r="P4" s="185" t="s">
        <v>49</v>
      </c>
      <c r="Q4" s="186" t="s">
        <v>19</v>
      </c>
    </row>
    <row r="5" spans="1:17" ht="15.75" x14ac:dyDescent="0.25">
      <c r="A5" s="187">
        <v>44999</v>
      </c>
      <c r="B5" s="135">
        <v>1000020100613</v>
      </c>
      <c r="C5" s="188" t="s">
        <v>168</v>
      </c>
      <c r="D5" s="137"/>
      <c r="E5" s="137"/>
      <c r="F5" s="137"/>
      <c r="G5" s="189">
        <v>17</v>
      </c>
      <c r="H5" s="189">
        <v>30</v>
      </c>
      <c r="I5" s="190">
        <v>50000</v>
      </c>
      <c r="J5" s="191">
        <v>50000</v>
      </c>
      <c r="K5" s="192">
        <v>20</v>
      </c>
      <c r="L5" s="108">
        <f>SUM(H5/30)*(30+N5)-G5</f>
        <v>18</v>
      </c>
      <c r="M5" s="107">
        <f>J5*K5</f>
        <v>1000000</v>
      </c>
      <c r="N5" s="109">
        <v>5</v>
      </c>
      <c r="O5" s="104" t="s">
        <v>140</v>
      </c>
      <c r="P5" s="110" t="s">
        <v>50</v>
      </c>
      <c r="Q5" s="193"/>
    </row>
    <row r="6" spans="1:17" ht="15.75" x14ac:dyDescent="0.25">
      <c r="A6" s="102"/>
      <c r="B6" s="111"/>
      <c r="C6" s="114"/>
      <c r="D6" s="104"/>
      <c r="E6" s="104"/>
      <c r="F6" s="104"/>
      <c r="G6" s="104"/>
      <c r="H6" s="104"/>
      <c r="I6" s="112"/>
      <c r="J6" s="107"/>
      <c r="K6" s="115"/>
      <c r="L6" s="108">
        <f t="shared" ref="L6:L17" si="0">SUM(H6/30)*(30+N6)-G6</f>
        <v>0</v>
      </c>
      <c r="M6" s="107">
        <f t="shared" ref="M6:M16" si="1">J6*K6</f>
        <v>0</v>
      </c>
      <c r="N6" s="116">
        <v>5</v>
      </c>
      <c r="O6" s="104"/>
      <c r="P6" s="110"/>
      <c r="Q6" s="101"/>
    </row>
    <row r="7" spans="1:17" ht="15.75" x14ac:dyDescent="0.25">
      <c r="A7" s="102"/>
      <c r="B7" s="111"/>
      <c r="C7" s="103"/>
      <c r="D7" s="104"/>
      <c r="E7" s="104"/>
      <c r="F7" s="104"/>
      <c r="G7" s="104"/>
      <c r="H7" s="104"/>
      <c r="I7" s="112"/>
      <c r="J7" s="107"/>
      <c r="K7" s="115"/>
      <c r="L7" s="108">
        <f t="shared" si="0"/>
        <v>0</v>
      </c>
      <c r="M7" s="107">
        <f t="shared" si="1"/>
        <v>0</v>
      </c>
      <c r="N7" s="116">
        <v>5</v>
      </c>
      <c r="O7" s="104"/>
      <c r="P7" s="110"/>
      <c r="Q7" s="101"/>
    </row>
    <row r="8" spans="1:17" ht="15.75" x14ac:dyDescent="0.25">
      <c r="A8" s="102"/>
      <c r="B8" s="111"/>
      <c r="C8" s="103"/>
      <c r="D8" s="104"/>
      <c r="E8" s="104"/>
      <c r="F8" s="104"/>
      <c r="G8" s="104"/>
      <c r="H8" s="104"/>
      <c r="I8" s="112"/>
      <c r="J8" s="107"/>
      <c r="K8" s="115"/>
      <c r="L8" s="108">
        <f t="shared" si="0"/>
        <v>0</v>
      </c>
      <c r="M8" s="107">
        <f t="shared" si="1"/>
        <v>0</v>
      </c>
      <c r="N8" s="116">
        <v>5</v>
      </c>
      <c r="O8" s="104"/>
      <c r="P8" s="110"/>
      <c r="Q8" s="101"/>
    </row>
    <row r="9" spans="1:17" ht="15.75" x14ac:dyDescent="0.25">
      <c r="A9" s="102"/>
      <c r="B9" s="111"/>
      <c r="C9" s="111"/>
      <c r="D9" s="104"/>
      <c r="E9" s="104"/>
      <c r="F9" s="104"/>
      <c r="G9" s="104"/>
      <c r="H9" s="104"/>
      <c r="I9" s="104"/>
      <c r="J9" s="104"/>
      <c r="K9" s="115"/>
      <c r="L9" s="108">
        <f t="shared" si="0"/>
        <v>0</v>
      </c>
      <c r="M9" s="107">
        <f t="shared" si="1"/>
        <v>0</v>
      </c>
      <c r="N9" s="116">
        <v>1</v>
      </c>
      <c r="O9" s="104"/>
      <c r="P9" s="110"/>
      <c r="Q9" s="101"/>
    </row>
    <row r="10" spans="1:17" ht="15.75" x14ac:dyDescent="0.25">
      <c r="A10" s="102"/>
      <c r="B10" s="111"/>
      <c r="C10" s="114"/>
      <c r="D10" s="104"/>
      <c r="E10" s="104"/>
      <c r="F10" s="104"/>
      <c r="G10" s="104"/>
      <c r="H10" s="104"/>
      <c r="I10" s="104"/>
      <c r="J10" s="104"/>
      <c r="K10" s="115"/>
      <c r="L10" s="108">
        <f t="shared" si="0"/>
        <v>0</v>
      </c>
      <c r="M10" s="107">
        <f t="shared" si="1"/>
        <v>0</v>
      </c>
      <c r="N10" s="116">
        <v>1</v>
      </c>
      <c r="O10" s="104"/>
      <c r="P10" s="110"/>
      <c r="Q10" s="101"/>
    </row>
    <row r="11" spans="1:17" ht="15.75" x14ac:dyDescent="0.25">
      <c r="A11" s="102"/>
      <c r="B11" s="111"/>
      <c r="C11" s="117"/>
      <c r="D11" s="104"/>
      <c r="E11" s="104"/>
      <c r="F11" s="104"/>
      <c r="G11" s="104"/>
      <c r="H11" s="104"/>
      <c r="I11" s="104"/>
      <c r="J11" s="104"/>
      <c r="K11" s="115"/>
      <c r="L11" s="108">
        <f t="shared" si="0"/>
        <v>0</v>
      </c>
      <c r="M11" s="107">
        <f t="shared" si="1"/>
        <v>0</v>
      </c>
      <c r="N11" s="116">
        <v>1</v>
      </c>
      <c r="O11" s="104"/>
      <c r="P11" s="110"/>
      <c r="Q11" s="101"/>
    </row>
    <row r="12" spans="1:17" ht="15.75" x14ac:dyDescent="0.25">
      <c r="A12" s="102"/>
      <c r="B12" s="111"/>
      <c r="C12" s="114"/>
      <c r="D12" s="104"/>
      <c r="E12" s="104"/>
      <c r="F12" s="104"/>
      <c r="G12" s="104"/>
      <c r="H12" s="104"/>
      <c r="I12" s="104"/>
      <c r="J12" s="104"/>
      <c r="K12" s="115"/>
      <c r="L12" s="108">
        <f t="shared" si="0"/>
        <v>0</v>
      </c>
      <c r="M12" s="107">
        <f t="shared" si="1"/>
        <v>0</v>
      </c>
      <c r="N12" s="116">
        <v>1</v>
      </c>
      <c r="O12" s="104"/>
      <c r="P12" s="110"/>
      <c r="Q12" s="101"/>
    </row>
    <row r="13" spans="1:17" ht="15.75" x14ac:dyDescent="0.25">
      <c r="A13" s="102"/>
      <c r="B13" s="111"/>
      <c r="C13" s="118"/>
      <c r="D13" s="104"/>
      <c r="E13" s="104"/>
      <c r="F13" s="104"/>
      <c r="G13" s="104"/>
      <c r="H13" s="104"/>
      <c r="I13" s="104"/>
      <c r="J13" s="104"/>
      <c r="K13" s="115"/>
      <c r="L13" s="108">
        <f t="shared" si="0"/>
        <v>0</v>
      </c>
      <c r="M13" s="107">
        <f t="shared" si="1"/>
        <v>0</v>
      </c>
      <c r="N13" s="116">
        <v>1</v>
      </c>
      <c r="O13" s="104"/>
      <c r="P13" s="110"/>
      <c r="Q13" s="101"/>
    </row>
    <row r="14" spans="1:17" ht="15.75" x14ac:dyDescent="0.25">
      <c r="A14" s="102"/>
      <c r="B14" s="111"/>
      <c r="C14" s="114"/>
      <c r="D14" s="104"/>
      <c r="E14" s="104"/>
      <c r="F14" s="104"/>
      <c r="G14" s="104"/>
      <c r="H14" s="104"/>
      <c r="I14" s="104"/>
      <c r="J14" s="104"/>
      <c r="K14" s="115"/>
      <c r="L14" s="108">
        <f t="shared" si="0"/>
        <v>0</v>
      </c>
      <c r="M14" s="107">
        <f t="shared" si="1"/>
        <v>0</v>
      </c>
      <c r="N14" s="116">
        <v>1</v>
      </c>
      <c r="O14" s="104"/>
      <c r="P14" s="110"/>
      <c r="Q14" s="101"/>
    </row>
    <row r="15" spans="1:17" ht="15.75" x14ac:dyDescent="0.25">
      <c r="A15" s="102"/>
      <c r="B15" s="111"/>
      <c r="C15" s="114"/>
      <c r="D15" s="104"/>
      <c r="E15" s="104"/>
      <c r="F15" s="104"/>
      <c r="G15" s="104"/>
      <c r="H15" s="104"/>
      <c r="I15" s="104"/>
      <c r="J15" s="104"/>
      <c r="K15" s="115"/>
      <c r="L15" s="108">
        <f t="shared" si="0"/>
        <v>0</v>
      </c>
      <c r="M15" s="107">
        <f t="shared" si="1"/>
        <v>0</v>
      </c>
      <c r="N15" s="116">
        <v>1</v>
      </c>
      <c r="O15" s="104"/>
      <c r="P15" s="110"/>
      <c r="Q15" s="101"/>
    </row>
    <row r="16" spans="1:17" ht="15.75" x14ac:dyDescent="0.25">
      <c r="A16" s="102"/>
      <c r="B16" s="111"/>
      <c r="C16" s="114"/>
      <c r="D16" s="104"/>
      <c r="E16" s="104"/>
      <c r="F16" s="104"/>
      <c r="G16" s="104"/>
      <c r="H16" s="104"/>
      <c r="I16" s="104"/>
      <c r="J16" s="104"/>
      <c r="K16" s="115"/>
      <c r="L16" s="108">
        <f t="shared" si="0"/>
        <v>0</v>
      </c>
      <c r="M16" s="107">
        <f t="shared" si="1"/>
        <v>0</v>
      </c>
      <c r="N16" s="116">
        <v>1</v>
      </c>
      <c r="O16" s="104"/>
      <c r="P16" s="110"/>
      <c r="Q16" s="101"/>
    </row>
    <row r="17" spans="1:17" ht="15.75" x14ac:dyDescent="0.25">
      <c r="A17" s="102"/>
      <c r="B17" s="104"/>
      <c r="C17" s="114"/>
      <c r="D17" s="104"/>
      <c r="E17" s="104"/>
      <c r="F17" s="104"/>
      <c r="G17" s="104"/>
      <c r="H17" s="104"/>
      <c r="I17" s="104"/>
      <c r="J17" s="104"/>
      <c r="K17" s="119"/>
      <c r="L17" s="108">
        <f t="shared" si="0"/>
        <v>0</v>
      </c>
      <c r="M17" s="120">
        <f>SUM(M5:M16)</f>
        <v>1000000</v>
      </c>
      <c r="N17" s="107"/>
      <c r="O17" s="104"/>
      <c r="P17" s="110"/>
      <c r="Q17" s="101"/>
    </row>
    <row r="18" spans="1:17" ht="15.75" x14ac:dyDescent="0.25">
      <c r="A18" s="194"/>
      <c r="B18" s="121" t="s">
        <v>160</v>
      </c>
      <c r="C18" s="195"/>
      <c r="D18" s="122"/>
      <c r="E18" s="122"/>
      <c r="F18" s="122"/>
      <c r="G18" s="122"/>
      <c r="H18" s="121"/>
      <c r="I18" s="122"/>
      <c r="J18" s="122"/>
      <c r="K18" s="123" t="s">
        <v>34</v>
      </c>
      <c r="L18" s="124"/>
      <c r="M18" s="125"/>
      <c r="N18" s="126"/>
      <c r="O18" s="122"/>
      <c r="P18" s="122"/>
      <c r="Q18" s="127"/>
    </row>
    <row r="19" spans="1:17" x14ac:dyDescent="0.25">
      <c r="A19" s="3"/>
      <c r="B19" s="2"/>
      <c r="C19" s="32"/>
      <c r="D19" s="2"/>
      <c r="E19" s="2"/>
      <c r="F19" s="2"/>
      <c r="G19" s="2"/>
      <c r="H19" s="2"/>
      <c r="I19" s="2"/>
      <c r="J19" s="2"/>
      <c r="K19" s="35"/>
      <c r="L19" s="36"/>
      <c r="M19" s="2"/>
      <c r="N19" s="2"/>
      <c r="O19" s="1"/>
    </row>
    <row r="20" spans="1:17" x14ac:dyDescent="0.25">
      <c r="A20" s="3"/>
      <c r="B20" s="2"/>
      <c r="C20" s="32"/>
      <c r="D20" s="2"/>
      <c r="E20" s="2"/>
      <c r="F20" s="2"/>
      <c r="G20" s="2"/>
      <c r="H20" s="2"/>
      <c r="I20" s="2"/>
      <c r="J20" s="2"/>
      <c r="K20" s="35"/>
      <c r="L20" s="36"/>
      <c r="M20" s="2"/>
      <c r="N20" s="2"/>
      <c r="O20" s="1"/>
    </row>
    <row r="21" spans="1:17" x14ac:dyDescent="0.25">
      <c r="A21" s="3"/>
      <c r="B21" s="17"/>
      <c r="C21" s="15"/>
      <c r="D21" s="15"/>
      <c r="E21" s="15"/>
      <c r="F21" s="15"/>
      <c r="G21" s="2"/>
      <c r="H21" s="2"/>
      <c r="I21" s="15"/>
      <c r="J21" s="15"/>
      <c r="K21" s="2"/>
      <c r="L21" s="2"/>
      <c r="M21" s="2"/>
      <c r="N21" s="2"/>
      <c r="O21" s="2"/>
      <c r="P21" s="2"/>
      <c r="Q21" s="1"/>
    </row>
    <row r="22" spans="1:17" x14ac:dyDescent="0.25">
      <c r="A22" s="3"/>
      <c r="B22" s="17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"/>
      <c r="Q22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60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5006D-799A-4337-8E91-D9A06F10F75B}">
  <sheetPr>
    <pageSetUpPr fitToPage="1"/>
  </sheetPr>
  <dimension ref="A1:Q17"/>
  <sheetViews>
    <sheetView workbookViewId="0">
      <selection activeCell="J5" sqref="J5"/>
    </sheetView>
  </sheetViews>
  <sheetFormatPr baseColWidth="10" defaultRowHeight="15" x14ac:dyDescent="0.25"/>
  <cols>
    <col min="1" max="1" width="12.7109375" bestFit="1" customWidth="1"/>
    <col min="2" max="2" width="18.28515625" customWidth="1"/>
    <col min="3" max="3" width="55.5703125" bestFit="1" customWidth="1"/>
    <col min="4" max="6" width="0" hidden="1" customWidth="1"/>
    <col min="7" max="7" width="10.7109375" hidden="1" customWidth="1"/>
    <col min="8" max="9" width="11.5703125" hidden="1" customWidth="1"/>
    <col min="10" max="10" width="15" bestFit="1" customWidth="1"/>
    <col min="11" max="12" width="11.5703125" bestFit="1" customWidth="1"/>
    <col min="13" max="13" width="18.7109375" customWidth="1"/>
    <col min="14" max="14" width="11.5703125" bestFit="1" customWidth="1"/>
    <col min="15" max="15" width="13.7109375" customWidth="1"/>
    <col min="17" max="17" width="15.28515625" bestFit="1" customWidth="1"/>
  </cols>
  <sheetData>
    <row r="1" spans="1:17" ht="15.75" x14ac:dyDescent="0.25">
      <c r="A1" s="344"/>
      <c r="B1" s="345"/>
      <c r="C1" s="346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5"/>
      <c r="P1" s="100" t="s">
        <v>15</v>
      </c>
      <c r="Q1" s="101"/>
    </row>
    <row r="2" spans="1:17" ht="15.75" x14ac:dyDescent="0.25">
      <c r="A2" s="347"/>
      <c r="B2" s="348"/>
      <c r="C2" s="349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8"/>
      <c r="P2" s="100" t="s">
        <v>13</v>
      </c>
      <c r="Q2" s="101"/>
    </row>
    <row r="3" spans="1:17" ht="47.25" x14ac:dyDescent="0.25">
      <c r="A3" s="350"/>
      <c r="B3" s="351"/>
      <c r="C3" s="352"/>
      <c r="D3" s="359" t="s">
        <v>211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1"/>
      <c r="P3" s="100" t="s">
        <v>22</v>
      </c>
      <c r="Q3" s="101"/>
    </row>
    <row r="4" spans="1:17" ht="110.25" x14ac:dyDescent="0.25">
      <c r="A4" s="184" t="s">
        <v>25</v>
      </c>
      <c r="B4" s="184" t="s">
        <v>12</v>
      </c>
      <c r="C4" s="185" t="s">
        <v>11</v>
      </c>
      <c r="D4" s="185" t="s">
        <v>10</v>
      </c>
      <c r="E4" s="185" t="s">
        <v>9</v>
      </c>
      <c r="F4" s="185" t="s">
        <v>8</v>
      </c>
      <c r="G4" s="281" t="s">
        <v>172</v>
      </c>
      <c r="H4" s="224" t="s">
        <v>180</v>
      </c>
      <c r="I4" s="224" t="s">
        <v>170</v>
      </c>
      <c r="J4" s="224" t="s">
        <v>181</v>
      </c>
      <c r="K4" s="241" t="s">
        <v>182</v>
      </c>
      <c r="L4" s="243" t="s">
        <v>183</v>
      </c>
      <c r="M4" s="224" t="s">
        <v>17</v>
      </c>
      <c r="N4" s="185" t="s">
        <v>21</v>
      </c>
      <c r="O4" s="185" t="s">
        <v>1</v>
      </c>
      <c r="P4" s="185" t="s">
        <v>49</v>
      </c>
      <c r="Q4" s="186" t="s">
        <v>19</v>
      </c>
    </row>
    <row r="5" spans="1:17" s="216" customFormat="1" ht="15.75" x14ac:dyDescent="0.25">
      <c r="A5" s="226">
        <v>45044</v>
      </c>
      <c r="B5" s="111" t="s">
        <v>35</v>
      </c>
      <c r="C5" s="101" t="s">
        <v>231</v>
      </c>
      <c r="D5" s="141"/>
      <c r="E5" s="141"/>
      <c r="F5" s="141"/>
      <c r="G5" s="286">
        <v>1</v>
      </c>
      <c r="H5" s="286">
        <v>4</v>
      </c>
      <c r="I5" s="230">
        <v>29000</v>
      </c>
      <c r="J5" s="230">
        <v>24700</v>
      </c>
      <c r="K5" s="242">
        <v>3</v>
      </c>
      <c r="L5" s="244">
        <f>SUM(H5/30)*(30+N5)-G5</f>
        <v>3.2666666666666666</v>
      </c>
      <c r="M5" s="133">
        <f t="shared" ref="M5:M9" si="0">J5*K5</f>
        <v>74100</v>
      </c>
      <c r="N5" s="231">
        <v>2</v>
      </c>
      <c r="O5" s="141" t="s">
        <v>75</v>
      </c>
      <c r="P5" s="229"/>
      <c r="Q5" s="111"/>
    </row>
    <row r="6" spans="1:17" s="216" customFormat="1" ht="15.75" x14ac:dyDescent="0.25">
      <c r="A6" s="226">
        <v>45044</v>
      </c>
      <c r="B6" s="111" t="s">
        <v>36</v>
      </c>
      <c r="C6" s="101" t="s">
        <v>232</v>
      </c>
      <c r="D6" s="141"/>
      <c r="E6" s="141"/>
      <c r="F6" s="141"/>
      <c r="G6" s="286">
        <v>0</v>
      </c>
      <c r="H6" s="286">
        <v>3</v>
      </c>
      <c r="I6" s="230">
        <v>2000</v>
      </c>
      <c r="J6" s="230">
        <v>2345</v>
      </c>
      <c r="K6" s="242">
        <v>6</v>
      </c>
      <c r="L6" s="244">
        <f t="shared" ref="L6:L9" si="1">SUM(H6/30)*(30+N6)-G6</f>
        <v>3.2</v>
      </c>
      <c r="M6" s="133">
        <f t="shared" si="0"/>
        <v>14070</v>
      </c>
      <c r="N6" s="231">
        <v>2</v>
      </c>
      <c r="O6" s="141" t="s">
        <v>75</v>
      </c>
      <c r="P6" s="229"/>
      <c r="Q6" s="111"/>
    </row>
    <row r="7" spans="1:17" s="216" customFormat="1" ht="15.75" x14ac:dyDescent="0.25">
      <c r="A7" s="226">
        <v>45044</v>
      </c>
      <c r="B7" s="111" t="s">
        <v>36</v>
      </c>
      <c r="C7" s="111" t="s">
        <v>156</v>
      </c>
      <c r="D7" s="141"/>
      <c r="E7" s="141"/>
      <c r="F7" s="141"/>
      <c r="G7" s="286">
        <v>70</v>
      </c>
      <c r="H7" s="286">
        <v>210</v>
      </c>
      <c r="I7" s="230">
        <v>2600</v>
      </c>
      <c r="J7" s="287">
        <v>2379</v>
      </c>
      <c r="K7" s="242">
        <v>150</v>
      </c>
      <c r="L7" s="244">
        <f t="shared" si="1"/>
        <v>154</v>
      </c>
      <c r="M7" s="133">
        <f>I7*K7</f>
        <v>390000</v>
      </c>
      <c r="N7" s="231">
        <v>2</v>
      </c>
      <c r="O7" s="141" t="s">
        <v>234</v>
      </c>
      <c r="P7" s="229"/>
      <c r="Q7" s="111"/>
    </row>
    <row r="8" spans="1:17" s="216" customFormat="1" ht="15.75" x14ac:dyDescent="0.25">
      <c r="A8" s="226">
        <v>45044</v>
      </c>
      <c r="B8" s="111" t="s">
        <v>39</v>
      </c>
      <c r="C8" s="111" t="s">
        <v>157</v>
      </c>
      <c r="D8" s="141"/>
      <c r="E8" s="141"/>
      <c r="F8" s="141"/>
      <c r="G8" s="286">
        <v>40</v>
      </c>
      <c r="H8" s="286">
        <v>180</v>
      </c>
      <c r="I8" s="230">
        <v>1050</v>
      </c>
      <c r="J8" s="230">
        <v>1050</v>
      </c>
      <c r="K8" s="242">
        <v>150</v>
      </c>
      <c r="L8" s="244">
        <f t="shared" si="1"/>
        <v>152</v>
      </c>
      <c r="M8" s="133">
        <f t="shared" si="0"/>
        <v>157500</v>
      </c>
      <c r="N8" s="231">
        <v>2</v>
      </c>
      <c r="O8" s="141" t="s">
        <v>234</v>
      </c>
      <c r="P8" s="229"/>
      <c r="Q8" s="111"/>
    </row>
    <row r="9" spans="1:17" s="216" customFormat="1" ht="15.75" x14ac:dyDescent="0.25">
      <c r="A9" s="226">
        <v>45044</v>
      </c>
      <c r="B9" s="111" t="s">
        <v>37</v>
      </c>
      <c r="C9" s="111" t="s">
        <v>212</v>
      </c>
      <c r="D9" s="141"/>
      <c r="E9" s="141"/>
      <c r="F9" s="141"/>
      <c r="G9" s="286">
        <v>1</v>
      </c>
      <c r="H9" s="286">
        <v>2</v>
      </c>
      <c r="I9" s="230">
        <v>17800</v>
      </c>
      <c r="J9" s="230">
        <v>17800</v>
      </c>
      <c r="K9" s="242">
        <v>1</v>
      </c>
      <c r="L9" s="244">
        <f t="shared" si="1"/>
        <v>1.1333333333333333</v>
      </c>
      <c r="M9" s="133">
        <f t="shared" si="0"/>
        <v>17800</v>
      </c>
      <c r="N9" s="231">
        <v>2</v>
      </c>
      <c r="O9" s="141" t="s">
        <v>234</v>
      </c>
      <c r="P9" s="229"/>
      <c r="Q9" s="111"/>
    </row>
    <row r="10" spans="1:17" s="216" customFormat="1" ht="15.75" x14ac:dyDescent="0.25">
      <c r="A10" s="226"/>
      <c r="B10" s="111"/>
      <c r="C10" s="111"/>
      <c r="D10" s="141"/>
      <c r="E10" s="141"/>
      <c r="F10" s="141"/>
      <c r="G10" s="286"/>
      <c r="H10" s="286"/>
      <c r="I10" s="230"/>
      <c r="J10" s="230"/>
      <c r="K10" s="141"/>
      <c r="L10" s="227"/>
      <c r="M10" s="133"/>
      <c r="N10" s="231"/>
      <c r="O10" s="141"/>
      <c r="P10" s="229"/>
      <c r="Q10" s="111"/>
    </row>
    <row r="11" spans="1:17" s="216" customFormat="1" ht="15.75" x14ac:dyDescent="0.25">
      <c r="A11" s="226"/>
      <c r="B11" s="111"/>
      <c r="C11" s="111"/>
      <c r="D11" s="141"/>
      <c r="E11" s="141"/>
      <c r="F11" s="141"/>
      <c r="G11" s="141"/>
      <c r="H11" s="141"/>
      <c r="I11" s="141"/>
      <c r="J11" s="141"/>
      <c r="K11" s="141"/>
      <c r="L11" s="227"/>
      <c r="M11" s="133"/>
      <c r="N11" s="231"/>
      <c r="O11" s="141"/>
      <c r="P11" s="229"/>
      <c r="Q11" s="111"/>
    </row>
    <row r="12" spans="1:17" s="216" customFormat="1" ht="15.75" x14ac:dyDescent="0.25">
      <c r="A12" s="226"/>
      <c r="B12" s="141"/>
      <c r="C12" s="118"/>
      <c r="D12" s="141"/>
      <c r="E12" s="141"/>
      <c r="F12" s="141"/>
      <c r="G12" s="141"/>
      <c r="H12" s="141"/>
      <c r="I12" s="141"/>
      <c r="J12" s="141"/>
      <c r="K12" s="233">
        <f>SUM(K5:K11)</f>
        <v>310</v>
      </c>
      <c r="L12" s="227">
        <f>SUM(L5:L11)</f>
        <v>313.60000000000002</v>
      </c>
      <c r="M12" s="234">
        <f>SUM(M5:M11)</f>
        <v>653470</v>
      </c>
      <c r="N12" s="133"/>
      <c r="O12" s="141"/>
      <c r="P12" s="229"/>
      <c r="Q12" s="111"/>
    </row>
    <row r="13" spans="1:17" ht="15.75" x14ac:dyDescent="0.25">
      <c r="A13" s="194"/>
      <c r="B13" s="121" t="s">
        <v>233</v>
      </c>
      <c r="C13" s="195"/>
      <c r="D13" s="122"/>
      <c r="E13" s="122"/>
      <c r="F13" s="122"/>
      <c r="G13" s="122"/>
      <c r="H13" s="121"/>
      <c r="I13" s="122"/>
      <c r="J13" s="122"/>
      <c r="K13" s="123" t="s">
        <v>34</v>
      </c>
      <c r="L13" s="124"/>
      <c r="M13" s="125"/>
      <c r="N13" s="126"/>
      <c r="O13" s="122"/>
      <c r="P13" s="122"/>
      <c r="Q13" s="127"/>
    </row>
    <row r="14" spans="1:17" ht="15.75" x14ac:dyDescent="0.25">
      <c r="A14" s="194"/>
      <c r="B14" s="122"/>
      <c r="C14" s="195"/>
      <c r="D14" s="122"/>
      <c r="E14" s="122"/>
      <c r="F14" s="122"/>
      <c r="G14" s="122"/>
      <c r="H14" s="122"/>
      <c r="I14" s="122"/>
      <c r="J14" s="122"/>
      <c r="K14" s="125"/>
      <c r="L14" s="126"/>
      <c r="M14" s="122"/>
      <c r="N14" s="122"/>
      <c r="O14" s="127"/>
      <c r="P14" s="127"/>
      <c r="Q14" s="127"/>
    </row>
    <row r="15" spans="1:17" x14ac:dyDescent="0.25">
      <c r="A15" s="3"/>
      <c r="B15" s="2"/>
      <c r="C15" s="32"/>
      <c r="D15" s="2"/>
      <c r="E15" s="2"/>
      <c r="F15" s="2"/>
      <c r="G15" s="2"/>
      <c r="H15" s="2"/>
      <c r="I15" s="2"/>
      <c r="J15" s="2"/>
      <c r="K15" s="35"/>
      <c r="L15" s="36"/>
      <c r="M15" s="2"/>
      <c r="N15" s="2"/>
      <c r="O15" s="1"/>
    </row>
    <row r="16" spans="1:17" x14ac:dyDescent="0.25">
      <c r="A16" s="3"/>
      <c r="B16" s="17"/>
      <c r="C16" s="15"/>
      <c r="D16" s="15"/>
      <c r="E16" s="15"/>
      <c r="F16" s="15"/>
      <c r="G16" s="2"/>
      <c r="H16" s="2"/>
      <c r="I16" s="15"/>
      <c r="J16" s="15"/>
      <c r="K16" s="2"/>
      <c r="L16" s="2"/>
      <c r="M16" s="2"/>
      <c r="N16" s="2"/>
      <c r="O16" s="2"/>
      <c r="P16" s="2"/>
      <c r="Q16" s="1"/>
    </row>
    <row r="17" spans="1:17" x14ac:dyDescent="0.25">
      <c r="A17" s="3"/>
      <c r="B17" s="17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7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B99C-CF5C-48EC-AEAC-24DF19D227D5}">
  <sheetPr>
    <pageSetUpPr fitToPage="1"/>
  </sheetPr>
  <dimension ref="A1:R14"/>
  <sheetViews>
    <sheetView workbookViewId="0">
      <selection activeCell="C4" sqref="C4:K11"/>
    </sheetView>
  </sheetViews>
  <sheetFormatPr baseColWidth="10" defaultRowHeight="15" x14ac:dyDescent="0.25"/>
  <cols>
    <col min="1" max="1" width="12.7109375" bestFit="1" customWidth="1"/>
    <col min="2" max="2" width="18.28515625" customWidth="1"/>
    <col min="3" max="3" width="55.5703125" customWidth="1"/>
    <col min="4" max="6" width="0" hidden="1" customWidth="1"/>
    <col min="7" max="7" width="10.7109375" hidden="1" customWidth="1"/>
    <col min="8" max="9" width="11.5703125" hidden="1" customWidth="1"/>
    <col min="10" max="10" width="15" bestFit="1" customWidth="1"/>
    <col min="11" max="12" width="11.5703125" bestFit="1" customWidth="1"/>
    <col min="13" max="13" width="18.7109375" customWidth="1"/>
    <col min="14" max="14" width="11.5703125" bestFit="1" customWidth="1"/>
    <col min="15" max="15" width="14.140625" customWidth="1"/>
    <col min="17" max="17" width="15.28515625" bestFit="1" customWidth="1"/>
  </cols>
  <sheetData>
    <row r="1" spans="1:18" ht="15.75" x14ac:dyDescent="0.25">
      <c r="A1" s="344"/>
      <c r="B1" s="345"/>
      <c r="C1" s="346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5"/>
      <c r="P1" s="100" t="s">
        <v>15</v>
      </c>
      <c r="Q1" s="101"/>
    </row>
    <row r="2" spans="1:18" ht="15.75" x14ac:dyDescent="0.25">
      <c r="A2" s="347"/>
      <c r="B2" s="348"/>
      <c r="C2" s="349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8"/>
      <c r="P2" s="100" t="s">
        <v>13</v>
      </c>
      <c r="Q2" s="101"/>
    </row>
    <row r="3" spans="1:18" ht="47.25" x14ac:dyDescent="0.25">
      <c r="A3" s="350"/>
      <c r="B3" s="351"/>
      <c r="C3" s="352"/>
      <c r="D3" s="359" t="s">
        <v>211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1"/>
      <c r="P3" s="100" t="s">
        <v>22</v>
      </c>
      <c r="Q3" s="101"/>
    </row>
    <row r="4" spans="1:18" ht="110.25" x14ac:dyDescent="0.25">
      <c r="A4" s="184" t="s">
        <v>25</v>
      </c>
      <c r="B4" s="184" t="s">
        <v>12</v>
      </c>
      <c r="C4" s="185" t="s">
        <v>11</v>
      </c>
      <c r="D4" s="185" t="s">
        <v>10</v>
      </c>
      <c r="E4" s="185" t="s">
        <v>9</v>
      </c>
      <c r="F4" s="185" t="s">
        <v>8</v>
      </c>
      <c r="G4" s="224" t="s">
        <v>172</v>
      </c>
      <c r="H4" s="224" t="s">
        <v>180</v>
      </c>
      <c r="I4" s="224" t="s">
        <v>170</v>
      </c>
      <c r="J4" s="224" t="s">
        <v>181</v>
      </c>
      <c r="K4" s="241" t="s">
        <v>182</v>
      </c>
      <c r="L4" s="243" t="s">
        <v>183</v>
      </c>
      <c r="M4" s="224" t="s">
        <v>17</v>
      </c>
      <c r="N4" s="185" t="s">
        <v>21</v>
      </c>
      <c r="O4" s="185" t="s">
        <v>1</v>
      </c>
      <c r="P4" s="185" t="s">
        <v>49</v>
      </c>
      <c r="Q4" s="186" t="s">
        <v>19</v>
      </c>
    </row>
    <row r="5" spans="1:18" ht="15.75" x14ac:dyDescent="0.25">
      <c r="A5" s="226">
        <v>45108</v>
      </c>
      <c r="B5" s="101" t="s">
        <v>291</v>
      </c>
      <c r="C5" s="101" t="s">
        <v>292</v>
      </c>
      <c r="D5" s="141"/>
      <c r="E5" s="141"/>
      <c r="F5" s="141"/>
      <c r="G5" s="283">
        <v>1</v>
      </c>
      <c r="H5" s="284">
        <v>3</v>
      </c>
      <c r="I5" s="230">
        <v>14700</v>
      </c>
      <c r="J5" s="230">
        <v>14700</v>
      </c>
      <c r="K5" s="283">
        <v>2</v>
      </c>
      <c r="L5" s="299">
        <f>SUM(H5/30)*(30+N5)-G5</f>
        <v>2.1</v>
      </c>
      <c r="M5" s="112">
        <f>J5*K5</f>
        <v>29400</v>
      </c>
      <c r="N5" s="109">
        <v>1</v>
      </c>
      <c r="O5" s="104" t="s">
        <v>222</v>
      </c>
      <c r="P5" s="110" t="s">
        <v>50</v>
      </c>
      <c r="Q5" s="193"/>
      <c r="R5" s="127"/>
    </row>
    <row r="6" spans="1:18" ht="15.75" x14ac:dyDescent="0.25">
      <c r="A6" s="226">
        <v>45108</v>
      </c>
      <c r="B6" s="101" t="s">
        <v>293</v>
      </c>
      <c r="C6" s="101" t="s">
        <v>294</v>
      </c>
      <c r="D6" s="141"/>
      <c r="E6" s="141"/>
      <c r="F6" s="141"/>
      <c r="G6" s="283">
        <v>5</v>
      </c>
      <c r="H6" s="284">
        <v>10</v>
      </c>
      <c r="I6" s="230">
        <v>14368</v>
      </c>
      <c r="J6" s="230">
        <v>14368</v>
      </c>
      <c r="K6" s="283">
        <v>5</v>
      </c>
      <c r="L6" s="299">
        <f t="shared" ref="L6:L10" si="0">SUM(H6/30)*(30+N6)-G6</f>
        <v>5.3333333333333321</v>
      </c>
      <c r="M6" s="112">
        <f t="shared" ref="M6:M10" si="1">J6*K6</f>
        <v>71840</v>
      </c>
      <c r="N6" s="109">
        <v>1</v>
      </c>
      <c r="O6" s="104" t="s">
        <v>222</v>
      </c>
      <c r="P6" s="110" t="s">
        <v>50</v>
      </c>
      <c r="Q6" s="101"/>
      <c r="R6" s="127"/>
    </row>
    <row r="7" spans="1:18" ht="15.75" x14ac:dyDescent="0.25">
      <c r="A7" s="226">
        <v>45108</v>
      </c>
      <c r="B7" s="101" t="s">
        <v>295</v>
      </c>
      <c r="C7" s="101" t="s">
        <v>296</v>
      </c>
      <c r="D7" s="141"/>
      <c r="E7" s="141"/>
      <c r="F7" s="141"/>
      <c r="G7" s="283">
        <v>2</v>
      </c>
      <c r="H7" s="284">
        <v>4</v>
      </c>
      <c r="I7" s="230">
        <v>79150</v>
      </c>
      <c r="J7" s="230">
        <v>79150</v>
      </c>
      <c r="K7" s="283">
        <v>2</v>
      </c>
      <c r="L7" s="299">
        <f t="shared" si="0"/>
        <v>2.1333333333333329</v>
      </c>
      <c r="M7" s="112">
        <f t="shared" si="1"/>
        <v>158300</v>
      </c>
      <c r="N7" s="109">
        <v>1</v>
      </c>
      <c r="O7" s="104" t="s">
        <v>222</v>
      </c>
      <c r="P7" s="110" t="s">
        <v>50</v>
      </c>
      <c r="Q7" s="101"/>
      <c r="R7" s="127"/>
    </row>
    <row r="8" spans="1:18" ht="15.75" x14ac:dyDescent="0.25">
      <c r="A8" s="226">
        <v>45108</v>
      </c>
      <c r="B8" s="101" t="s">
        <v>297</v>
      </c>
      <c r="C8" s="101" t="s">
        <v>298</v>
      </c>
      <c r="D8" s="141"/>
      <c r="E8" s="141"/>
      <c r="F8" s="141"/>
      <c r="G8" s="283">
        <v>1</v>
      </c>
      <c r="H8" s="284">
        <v>3</v>
      </c>
      <c r="I8" s="230">
        <v>79150</v>
      </c>
      <c r="J8" s="230">
        <v>79150</v>
      </c>
      <c r="K8" s="283">
        <v>2</v>
      </c>
      <c r="L8" s="299">
        <f t="shared" si="0"/>
        <v>2.1</v>
      </c>
      <c r="M8" s="112">
        <f t="shared" si="1"/>
        <v>158300</v>
      </c>
      <c r="N8" s="109">
        <v>1</v>
      </c>
      <c r="O8" s="104" t="s">
        <v>222</v>
      </c>
      <c r="P8" s="110" t="s">
        <v>50</v>
      </c>
      <c r="Q8" s="101"/>
      <c r="R8" s="127"/>
    </row>
    <row r="9" spans="1:18" ht="15.75" x14ac:dyDescent="0.25">
      <c r="A9" s="226">
        <v>45108</v>
      </c>
      <c r="B9" s="101" t="s">
        <v>299</v>
      </c>
      <c r="C9" s="101" t="s">
        <v>300</v>
      </c>
      <c r="D9" s="141"/>
      <c r="E9" s="141"/>
      <c r="F9" s="141"/>
      <c r="G9" s="283">
        <v>2</v>
      </c>
      <c r="H9" s="284">
        <v>3</v>
      </c>
      <c r="I9" s="230">
        <v>18100</v>
      </c>
      <c r="J9" s="230">
        <v>18100</v>
      </c>
      <c r="K9" s="283">
        <v>1</v>
      </c>
      <c r="L9" s="299">
        <f t="shared" si="0"/>
        <v>1.1000000000000001</v>
      </c>
      <c r="M9" s="112">
        <f t="shared" si="1"/>
        <v>18100</v>
      </c>
      <c r="N9" s="109">
        <v>1</v>
      </c>
      <c r="O9" s="104" t="s">
        <v>222</v>
      </c>
      <c r="P9" s="110" t="s">
        <v>50</v>
      </c>
      <c r="Q9" s="101"/>
      <c r="R9" s="127"/>
    </row>
    <row r="10" spans="1:18" ht="15.75" x14ac:dyDescent="0.25">
      <c r="A10" s="226">
        <v>45108</v>
      </c>
      <c r="B10" s="101" t="s">
        <v>301</v>
      </c>
      <c r="C10" s="101" t="s">
        <v>302</v>
      </c>
      <c r="D10" s="141"/>
      <c r="E10" s="141"/>
      <c r="F10" s="141"/>
      <c r="G10" s="283">
        <v>1</v>
      </c>
      <c r="H10" s="284">
        <v>2</v>
      </c>
      <c r="I10" s="230">
        <v>19900</v>
      </c>
      <c r="J10" s="230">
        <v>19900</v>
      </c>
      <c r="K10" s="283">
        <v>1</v>
      </c>
      <c r="L10" s="285">
        <f t="shared" si="0"/>
        <v>1.0666666666666664</v>
      </c>
      <c r="M10" s="112">
        <f t="shared" si="1"/>
        <v>19900</v>
      </c>
      <c r="N10" s="109">
        <v>1</v>
      </c>
      <c r="O10" s="104" t="s">
        <v>222</v>
      </c>
      <c r="P10" s="110" t="s">
        <v>50</v>
      </c>
      <c r="Q10" s="101"/>
      <c r="R10" s="127"/>
    </row>
    <row r="11" spans="1:18" ht="15.75" x14ac:dyDescent="0.25">
      <c r="A11" s="102"/>
      <c r="B11" s="104"/>
      <c r="C11" s="103"/>
      <c r="D11" s="104"/>
      <c r="E11" s="104"/>
      <c r="F11" s="104"/>
      <c r="G11" s="104"/>
      <c r="H11" s="104"/>
      <c r="I11" s="104"/>
      <c r="J11" s="104"/>
      <c r="K11" s="120"/>
      <c r="L11" s="107"/>
      <c r="M11" s="180">
        <f>SUM(M5:M10)</f>
        <v>455840</v>
      </c>
      <c r="N11" s="104"/>
      <c r="O11" s="101"/>
      <c r="P11" s="101"/>
      <c r="Q11" s="101"/>
      <c r="R11" s="127"/>
    </row>
    <row r="12" spans="1:18" ht="15.75" x14ac:dyDescent="0.25">
      <c r="A12" s="194"/>
      <c r="B12" s="128"/>
      <c r="C12" s="121"/>
      <c r="D12" s="121"/>
      <c r="E12" s="121"/>
      <c r="F12" s="121"/>
      <c r="G12" s="122"/>
      <c r="H12" s="122"/>
      <c r="I12" s="121"/>
      <c r="J12" s="121"/>
      <c r="K12" s="122"/>
      <c r="L12" s="122"/>
      <c r="M12" s="122"/>
      <c r="N12" s="122"/>
      <c r="O12" s="122"/>
      <c r="P12" s="122"/>
      <c r="Q12" s="127"/>
      <c r="R12" s="127"/>
    </row>
    <row r="13" spans="1:18" ht="15.75" x14ac:dyDescent="0.25">
      <c r="A13" s="194"/>
      <c r="B13" s="128"/>
      <c r="C13" s="121" t="s">
        <v>223</v>
      </c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7"/>
      <c r="Q13" s="127"/>
      <c r="R13" s="127"/>
    </row>
    <row r="14" spans="1:18" ht="15.75" x14ac:dyDescent="0.2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6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4235-CBA9-4A89-B432-5D74DCFEB127}">
  <sheetPr>
    <pageSetUpPr fitToPage="1"/>
  </sheetPr>
  <dimension ref="A1:Q23"/>
  <sheetViews>
    <sheetView workbookViewId="0">
      <selection activeCell="C4" sqref="C4:K6"/>
    </sheetView>
  </sheetViews>
  <sheetFormatPr baseColWidth="10" defaultRowHeight="15" x14ac:dyDescent="0.25"/>
  <cols>
    <col min="1" max="1" width="12.7109375" bestFit="1" customWidth="1"/>
    <col min="2" max="2" width="21.5703125" customWidth="1"/>
    <col min="3" max="3" width="42.140625" bestFit="1" customWidth="1"/>
    <col min="4" max="5" width="0" hidden="1" customWidth="1"/>
    <col min="6" max="6" width="12.7109375" hidden="1" customWidth="1"/>
    <col min="7" max="7" width="10.5703125" hidden="1" customWidth="1"/>
    <col min="8" max="8" width="15.28515625" hidden="1" customWidth="1"/>
    <col min="9" max="9" width="14.85546875" hidden="1" customWidth="1"/>
    <col min="10" max="10" width="15.140625" bestFit="1" customWidth="1"/>
    <col min="11" max="12" width="11.7109375" bestFit="1" customWidth="1"/>
    <col min="13" max="13" width="18.7109375" customWidth="1"/>
    <col min="14" max="14" width="11.7109375" bestFit="1" customWidth="1"/>
    <col min="17" max="17" width="15.28515625" bestFit="1" customWidth="1"/>
  </cols>
  <sheetData>
    <row r="1" spans="1:17" ht="15.75" x14ac:dyDescent="0.25">
      <c r="A1" s="344"/>
      <c r="B1" s="345"/>
      <c r="C1" s="346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5"/>
      <c r="P1" s="100" t="s">
        <v>15</v>
      </c>
      <c r="Q1" s="101"/>
    </row>
    <row r="2" spans="1:17" ht="15.75" x14ac:dyDescent="0.25">
      <c r="A2" s="347"/>
      <c r="B2" s="348"/>
      <c r="C2" s="349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8"/>
      <c r="P2" s="100" t="s">
        <v>13</v>
      </c>
      <c r="Q2" s="101"/>
    </row>
    <row r="3" spans="1:17" ht="47.25" x14ac:dyDescent="0.25">
      <c r="A3" s="350"/>
      <c r="B3" s="351"/>
      <c r="C3" s="352"/>
      <c r="D3" s="359" t="s">
        <v>69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1"/>
      <c r="P3" s="100" t="s">
        <v>22</v>
      </c>
      <c r="Q3" s="101"/>
    </row>
    <row r="4" spans="1:17" ht="110.25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224" t="s">
        <v>172</v>
      </c>
      <c r="H4" s="224" t="s">
        <v>180</v>
      </c>
      <c r="I4" s="224" t="s">
        <v>170</v>
      </c>
      <c r="J4" s="224" t="s">
        <v>181</v>
      </c>
      <c r="K4" s="241" t="s">
        <v>182</v>
      </c>
      <c r="L4" s="243" t="s">
        <v>183</v>
      </c>
      <c r="M4" s="224" t="s">
        <v>17</v>
      </c>
      <c r="N4" s="46" t="s">
        <v>21</v>
      </c>
      <c r="O4" s="46" t="s">
        <v>1</v>
      </c>
      <c r="P4" s="46" t="s">
        <v>49</v>
      </c>
      <c r="Q4" s="77" t="s">
        <v>19</v>
      </c>
    </row>
    <row r="5" spans="1:17" ht="15.75" x14ac:dyDescent="0.25">
      <c r="A5" s="102">
        <v>45108</v>
      </c>
      <c r="B5" s="127" t="s">
        <v>63</v>
      </c>
      <c r="C5" s="103" t="s">
        <v>68</v>
      </c>
      <c r="D5" s="104" t="s">
        <v>65</v>
      </c>
      <c r="E5" s="104" t="s">
        <v>66</v>
      </c>
      <c r="F5" s="104">
        <v>1</v>
      </c>
      <c r="G5" s="105">
        <v>6</v>
      </c>
      <c r="H5" s="105">
        <v>12</v>
      </c>
      <c r="I5" s="106">
        <v>44000</v>
      </c>
      <c r="J5" s="107">
        <v>44000</v>
      </c>
      <c r="K5" s="247">
        <v>6</v>
      </c>
      <c r="L5" s="108">
        <f>SUM(H5/30)*(30+N5)-G5</f>
        <v>6.4</v>
      </c>
      <c r="M5" s="107">
        <f>J5*K5</f>
        <v>264000</v>
      </c>
      <c r="N5" s="109">
        <v>1</v>
      </c>
      <c r="O5" s="104"/>
      <c r="P5" s="110" t="s">
        <v>67</v>
      </c>
      <c r="Q5" s="101"/>
    </row>
    <row r="6" spans="1:17" ht="15.75" x14ac:dyDescent="0.25">
      <c r="A6" s="102"/>
      <c r="B6" s="101"/>
      <c r="C6" s="103"/>
      <c r="D6" s="104"/>
      <c r="E6" s="104"/>
      <c r="F6" s="104"/>
      <c r="G6" s="105"/>
      <c r="H6" s="105"/>
      <c r="I6" s="112"/>
      <c r="J6" s="107"/>
      <c r="K6" s="113"/>
      <c r="L6" s="108">
        <f t="shared" ref="L6:L18" si="0">SUM(H6/30)*(30+N6)-G6</f>
        <v>0</v>
      </c>
      <c r="M6" s="107">
        <f t="shared" ref="M6:M17" si="1">J6*K6</f>
        <v>0</v>
      </c>
      <c r="N6" s="109">
        <v>5</v>
      </c>
      <c r="O6" s="104"/>
      <c r="P6" s="110"/>
      <c r="Q6" s="101"/>
    </row>
    <row r="7" spans="1:17" ht="15.75" x14ac:dyDescent="0.25">
      <c r="A7" s="102"/>
      <c r="B7" s="111"/>
      <c r="C7" s="114"/>
      <c r="D7" s="104"/>
      <c r="E7" s="104"/>
      <c r="F7" s="104"/>
      <c r="G7" s="104"/>
      <c r="H7" s="104"/>
      <c r="I7" s="112"/>
      <c r="J7" s="107"/>
      <c r="K7" s="115"/>
      <c r="L7" s="108">
        <f t="shared" si="0"/>
        <v>0</v>
      </c>
      <c r="M7" s="107">
        <f t="shared" si="1"/>
        <v>0</v>
      </c>
      <c r="N7" s="116">
        <v>5</v>
      </c>
      <c r="O7" s="104"/>
      <c r="P7" s="110"/>
      <c r="Q7" s="101"/>
    </row>
    <row r="8" spans="1:17" ht="15.75" x14ac:dyDescent="0.25">
      <c r="A8" s="102"/>
      <c r="B8" s="111"/>
      <c r="C8" s="103"/>
      <c r="D8" s="104"/>
      <c r="E8" s="104"/>
      <c r="F8" s="104"/>
      <c r="G8" s="104"/>
      <c r="H8" s="104"/>
      <c r="I8" s="112"/>
      <c r="J8" s="107"/>
      <c r="K8" s="115"/>
      <c r="L8" s="108">
        <f t="shared" si="0"/>
        <v>0</v>
      </c>
      <c r="M8" s="107">
        <f t="shared" si="1"/>
        <v>0</v>
      </c>
      <c r="N8" s="116">
        <v>5</v>
      </c>
      <c r="O8" s="104"/>
      <c r="P8" s="110"/>
      <c r="Q8" s="101"/>
    </row>
    <row r="9" spans="1:17" ht="15.75" x14ac:dyDescent="0.25">
      <c r="A9" s="102"/>
      <c r="B9" s="111"/>
      <c r="C9" s="103"/>
      <c r="D9" s="104"/>
      <c r="E9" s="104"/>
      <c r="F9" s="104"/>
      <c r="G9" s="104"/>
      <c r="H9" s="104"/>
      <c r="I9" s="112"/>
      <c r="J9" s="107"/>
      <c r="K9" s="115"/>
      <c r="L9" s="108">
        <f t="shared" si="0"/>
        <v>0</v>
      </c>
      <c r="M9" s="107">
        <f t="shared" si="1"/>
        <v>0</v>
      </c>
      <c r="N9" s="116">
        <v>5</v>
      </c>
      <c r="O9" s="104"/>
      <c r="P9" s="110"/>
      <c r="Q9" s="101"/>
    </row>
    <row r="10" spans="1:17" ht="15.75" x14ac:dyDescent="0.25">
      <c r="A10" s="102"/>
      <c r="B10" s="111"/>
      <c r="C10" s="111"/>
      <c r="D10" s="104"/>
      <c r="E10" s="104"/>
      <c r="F10" s="104"/>
      <c r="G10" s="104"/>
      <c r="H10" s="104"/>
      <c r="I10" s="104"/>
      <c r="J10" s="104"/>
      <c r="K10" s="115"/>
      <c r="L10" s="108">
        <f t="shared" si="0"/>
        <v>0</v>
      </c>
      <c r="M10" s="107">
        <f t="shared" si="1"/>
        <v>0</v>
      </c>
      <c r="N10" s="116">
        <v>1</v>
      </c>
      <c r="O10" s="104"/>
      <c r="P10" s="110"/>
      <c r="Q10" s="101"/>
    </row>
    <row r="11" spans="1:17" ht="15.75" x14ac:dyDescent="0.25">
      <c r="A11" s="102"/>
      <c r="B11" s="111"/>
      <c r="C11" s="114"/>
      <c r="D11" s="104"/>
      <c r="E11" s="104"/>
      <c r="F11" s="104"/>
      <c r="G11" s="104"/>
      <c r="H11" s="104"/>
      <c r="I11" s="104"/>
      <c r="J11" s="104"/>
      <c r="K11" s="115"/>
      <c r="L11" s="108">
        <f t="shared" si="0"/>
        <v>0</v>
      </c>
      <c r="M11" s="107">
        <f t="shared" si="1"/>
        <v>0</v>
      </c>
      <c r="N11" s="116">
        <v>1</v>
      </c>
      <c r="O11" s="104"/>
      <c r="P11" s="110"/>
      <c r="Q11" s="101"/>
    </row>
    <row r="12" spans="1:17" ht="15.75" x14ac:dyDescent="0.25">
      <c r="A12" s="102"/>
      <c r="B12" s="111"/>
      <c r="C12" s="117"/>
      <c r="D12" s="104"/>
      <c r="E12" s="104"/>
      <c r="F12" s="104"/>
      <c r="G12" s="104"/>
      <c r="H12" s="104"/>
      <c r="I12" s="104"/>
      <c r="J12" s="104"/>
      <c r="K12" s="115"/>
      <c r="L12" s="108">
        <f t="shared" si="0"/>
        <v>0</v>
      </c>
      <c r="M12" s="107">
        <f t="shared" si="1"/>
        <v>0</v>
      </c>
      <c r="N12" s="116">
        <v>1</v>
      </c>
      <c r="O12" s="104"/>
      <c r="P12" s="110"/>
      <c r="Q12" s="101"/>
    </row>
    <row r="13" spans="1:17" ht="15.75" x14ac:dyDescent="0.25">
      <c r="A13" s="102"/>
      <c r="B13" s="111"/>
      <c r="C13" s="114"/>
      <c r="D13" s="104"/>
      <c r="E13" s="104"/>
      <c r="F13" s="104"/>
      <c r="G13" s="104"/>
      <c r="H13" s="104"/>
      <c r="I13" s="104"/>
      <c r="J13" s="104"/>
      <c r="K13" s="115"/>
      <c r="L13" s="108">
        <f t="shared" si="0"/>
        <v>0</v>
      </c>
      <c r="M13" s="107">
        <f t="shared" si="1"/>
        <v>0</v>
      </c>
      <c r="N13" s="116">
        <v>1</v>
      </c>
      <c r="O13" s="104"/>
      <c r="P13" s="110"/>
      <c r="Q13" s="101"/>
    </row>
    <row r="14" spans="1:17" ht="15.75" x14ac:dyDescent="0.25">
      <c r="A14" s="102"/>
      <c r="B14" s="111"/>
      <c r="C14" s="118"/>
      <c r="D14" s="104"/>
      <c r="E14" s="104"/>
      <c r="F14" s="104"/>
      <c r="G14" s="104"/>
      <c r="H14" s="104"/>
      <c r="I14" s="104"/>
      <c r="J14" s="104"/>
      <c r="K14" s="115"/>
      <c r="L14" s="108">
        <f t="shared" si="0"/>
        <v>0</v>
      </c>
      <c r="M14" s="107">
        <f t="shared" si="1"/>
        <v>0</v>
      </c>
      <c r="N14" s="116">
        <v>1</v>
      </c>
      <c r="O14" s="104"/>
      <c r="P14" s="110"/>
      <c r="Q14" s="101"/>
    </row>
    <row r="15" spans="1:17" ht="15.75" x14ac:dyDescent="0.25">
      <c r="A15" s="102"/>
      <c r="B15" s="111"/>
      <c r="C15" s="114"/>
      <c r="D15" s="104"/>
      <c r="E15" s="104"/>
      <c r="F15" s="104"/>
      <c r="G15" s="104"/>
      <c r="H15" s="104"/>
      <c r="I15" s="104"/>
      <c r="J15" s="104"/>
      <c r="K15" s="115"/>
      <c r="L15" s="108">
        <f t="shared" si="0"/>
        <v>0</v>
      </c>
      <c r="M15" s="107">
        <f t="shared" si="1"/>
        <v>0</v>
      </c>
      <c r="N15" s="116">
        <v>1</v>
      </c>
      <c r="O15" s="104"/>
      <c r="P15" s="110"/>
      <c r="Q15" s="101"/>
    </row>
    <row r="16" spans="1:17" ht="15.75" x14ac:dyDescent="0.25">
      <c r="A16" s="102"/>
      <c r="B16" s="111"/>
      <c r="C16" s="114"/>
      <c r="D16" s="104"/>
      <c r="E16" s="104"/>
      <c r="F16" s="104"/>
      <c r="G16" s="104"/>
      <c r="H16" s="104"/>
      <c r="I16" s="104"/>
      <c r="J16" s="104"/>
      <c r="K16" s="115"/>
      <c r="L16" s="108">
        <f t="shared" si="0"/>
        <v>0</v>
      </c>
      <c r="M16" s="107">
        <f t="shared" si="1"/>
        <v>0</v>
      </c>
      <c r="N16" s="116">
        <v>1</v>
      </c>
      <c r="O16" s="104"/>
      <c r="P16" s="110"/>
      <c r="Q16" s="101"/>
    </row>
    <row r="17" spans="1:17" ht="15.75" x14ac:dyDescent="0.25">
      <c r="A17" s="102"/>
      <c r="B17" s="111"/>
      <c r="C17" s="114"/>
      <c r="D17" s="104"/>
      <c r="E17" s="104"/>
      <c r="F17" s="104"/>
      <c r="G17" s="104"/>
      <c r="H17" s="104"/>
      <c r="I17" s="104"/>
      <c r="J17" s="104"/>
      <c r="K17" s="115"/>
      <c r="L17" s="108">
        <f t="shared" si="0"/>
        <v>0</v>
      </c>
      <c r="M17" s="107">
        <f t="shared" si="1"/>
        <v>0</v>
      </c>
      <c r="N17" s="116">
        <v>1</v>
      </c>
      <c r="O17" s="104"/>
      <c r="P17" s="110"/>
      <c r="Q17" s="101"/>
    </row>
    <row r="18" spans="1:17" ht="15.75" x14ac:dyDescent="0.25">
      <c r="A18" s="102"/>
      <c r="B18" s="104"/>
      <c r="C18" s="114"/>
      <c r="D18" s="104"/>
      <c r="E18" s="104"/>
      <c r="F18" s="104"/>
      <c r="G18" s="104"/>
      <c r="H18" s="104"/>
      <c r="I18" s="104"/>
      <c r="J18" s="104"/>
      <c r="K18" s="119"/>
      <c r="L18" s="108">
        <f t="shared" si="0"/>
        <v>0</v>
      </c>
      <c r="M18" s="120">
        <f>SUM(M5:M17)</f>
        <v>264000</v>
      </c>
      <c r="N18" s="107"/>
      <c r="O18" s="104"/>
      <c r="P18" s="110"/>
      <c r="Q18" s="101"/>
    </row>
    <row r="19" spans="1:17" ht="15.75" x14ac:dyDescent="0.25">
      <c r="A19" s="194"/>
      <c r="B19" s="121" t="s">
        <v>163</v>
      </c>
      <c r="C19" s="195"/>
      <c r="D19" s="122"/>
      <c r="E19" s="122"/>
      <c r="F19" s="122"/>
      <c r="G19" s="122"/>
      <c r="H19" s="121"/>
      <c r="I19" s="122"/>
      <c r="J19" s="122"/>
      <c r="K19" s="123" t="s">
        <v>303</v>
      </c>
      <c r="L19" s="124"/>
      <c r="M19" s="125"/>
      <c r="N19" s="126"/>
      <c r="O19" s="122"/>
      <c r="P19" s="122"/>
      <c r="Q19" s="127"/>
    </row>
    <row r="20" spans="1:17" ht="15.75" x14ac:dyDescent="0.25">
      <c r="A20" s="194"/>
      <c r="B20" s="122"/>
      <c r="C20" s="195"/>
      <c r="D20" s="122"/>
      <c r="E20" s="122"/>
      <c r="F20" s="122"/>
      <c r="G20" s="122"/>
      <c r="H20" s="122"/>
      <c r="I20" s="122"/>
      <c r="J20" s="122"/>
      <c r="K20" s="125"/>
      <c r="L20" s="126"/>
      <c r="M20" s="122"/>
      <c r="N20" s="122"/>
      <c r="O20" s="127"/>
      <c r="P20" s="127"/>
      <c r="Q20" s="127"/>
    </row>
    <row r="21" spans="1:17" ht="15.75" x14ac:dyDescent="0.25">
      <c r="A21" s="194"/>
      <c r="B21" s="122"/>
      <c r="C21" s="195"/>
      <c r="D21" s="122"/>
      <c r="E21" s="122"/>
      <c r="F21" s="122"/>
      <c r="G21" s="122"/>
      <c r="H21" s="122"/>
      <c r="I21" s="122"/>
      <c r="J21" s="122"/>
      <c r="K21" s="125"/>
      <c r="L21" s="126"/>
      <c r="M21" s="122"/>
      <c r="N21" s="122"/>
      <c r="O21" s="127"/>
      <c r="P21" s="127"/>
      <c r="Q21" s="127"/>
    </row>
    <row r="22" spans="1:17" x14ac:dyDescent="0.25">
      <c r="A22" s="3"/>
      <c r="B22" s="17"/>
      <c r="C22" s="15"/>
      <c r="D22" s="15"/>
      <c r="E22" s="15"/>
      <c r="F22" s="15"/>
      <c r="G22" s="2"/>
      <c r="H22" s="2"/>
      <c r="I22" s="15"/>
      <c r="J22" s="15"/>
      <c r="K22" s="2"/>
      <c r="L22" s="2"/>
      <c r="M22" s="2"/>
      <c r="N22" s="2"/>
      <c r="O22" s="2"/>
      <c r="P22" s="2"/>
      <c r="Q22" s="1"/>
    </row>
    <row r="23" spans="1:17" x14ac:dyDescent="0.25">
      <c r="A23" s="3"/>
      <c r="B23" s="17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71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D4322-1CC5-4D05-9C65-B96864834918}">
  <sheetPr>
    <tabColor rgb="FFFFFF00"/>
    <pageSetUpPr fitToPage="1"/>
  </sheetPr>
  <dimension ref="A1:Q21"/>
  <sheetViews>
    <sheetView workbookViewId="0">
      <selection activeCell="G25" sqref="G25"/>
    </sheetView>
  </sheetViews>
  <sheetFormatPr baseColWidth="10" defaultRowHeight="15" x14ac:dyDescent="0.25"/>
  <cols>
    <col min="1" max="1" width="12.7109375" bestFit="1" customWidth="1"/>
    <col min="2" max="2" width="21.140625" customWidth="1"/>
    <col min="3" max="3" width="49" customWidth="1"/>
    <col min="4" max="4" width="13" hidden="1" customWidth="1"/>
    <col min="5" max="6" width="0" hidden="1" customWidth="1"/>
    <col min="7" max="9" width="11.7109375" bestFit="1" customWidth="1"/>
    <col min="10" max="10" width="15.140625" bestFit="1" customWidth="1"/>
    <col min="11" max="12" width="11.7109375" bestFit="1" customWidth="1"/>
    <col min="13" max="13" width="18.7109375" customWidth="1"/>
    <col min="14" max="14" width="14.140625" customWidth="1"/>
    <col min="15" max="15" width="14.5703125" customWidth="1"/>
    <col min="16" max="16" width="17.42578125" customWidth="1"/>
    <col min="17" max="17" width="15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25.5" x14ac:dyDescent="0.25">
      <c r="A3" s="332"/>
      <c r="B3" s="333"/>
      <c r="C3" s="334"/>
      <c r="D3" s="341" t="s">
        <v>70</v>
      </c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3"/>
      <c r="P3" s="7" t="s">
        <v>22</v>
      </c>
      <c r="Q3" s="10"/>
    </row>
    <row r="4" spans="1:17" ht="110.25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181</v>
      </c>
      <c r="K4" s="57" t="s">
        <v>182</v>
      </c>
      <c r="L4" s="58" t="s">
        <v>194</v>
      </c>
      <c r="M4" s="46" t="s">
        <v>17</v>
      </c>
      <c r="N4" s="46" t="s">
        <v>195</v>
      </c>
      <c r="O4" s="46" t="s">
        <v>196</v>
      </c>
      <c r="P4" s="46" t="s">
        <v>49</v>
      </c>
      <c r="Q4" s="77" t="s">
        <v>19</v>
      </c>
    </row>
    <row r="5" spans="1:17" ht="15.75" x14ac:dyDescent="0.25">
      <c r="A5" s="102">
        <v>45077</v>
      </c>
      <c r="B5" s="127" t="s">
        <v>63</v>
      </c>
      <c r="C5" s="40" t="s">
        <v>252</v>
      </c>
      <c r="D5" s="104" t="s">
        <v>71</v>
      </c>
      <c r="E5" s="104" t="s">
        <v>28</v>
      </c>
      <c r="F5" s="104">
        <v>1</v>
      </c>
      <c r="G5" s="105">
        <v>0</v>
      </c>
      <c r="H5" s="105">
        <v>4</v>
      </c>
      <c r="I5" s="106">
        <v>25000</v>
      </c>
      <c r="J5" s="107">
        <v>25000</v>
      </c>
      <c r="K5" s="247">
        <v>6</v>
      </c>
      <c r="L5" s="108">
        <f>SUM(H5/30)*(30+N5)-G5</f>
        <v>4.666666666666667</v>
      </c>
      <c r="M5" s="107">
        <f>J5*K5</f>
        <v>150000</v>
      </c>
      <c r="N5" s="109">
        <v>5</v>
      </c>
      <c r="O5" s="104" t="s">
        <v>193</v>
      </c>
      <c r="P5" s="110" t="s">
        <v>29</v>
      </c>
      <c r="Q5" s="101"/>
    </row>
    <row r="6" spans="1:17" ht="15.75" x14ac:dyDescent="0.25">
      <c r="A6" s="102">
        <v>45077</v>
      </c>
      <c r="B6" s="111" t="s">
        <v>38</v>
      </c>
      <c r="C6" s="40" t="s">
        <v>253</v>
      </c>
      <c r="D6" s="104"/>
      <c r="E6" s="104"/>
      <c r="F6" s="104"/>
      <c r="G6" s="105">
        <v>0</v>
      </c>
      <c r="H6" s="105">
        <v>2</v>
      </c>
      <c r="I6" s="112">
        <v>13800</v>
      </c>
      <c r="J6" s="107">
        <v>13800</v>
      </c>
      <c r="K6" s="113">
        <v>6</v>
      </c>
      <c r="L6" s="108">
        <f t="shared" ref="L6:L16" si="0">SUM(H6/30)*(30+N6)-G6</f>
        <v>2.3333333333333335</v>
      </c>
      <c r="M6" s="107">
        <f t="shared" ref="M6:M15" si="1">J6*K6</f>
        <v>82800</v>
      </c>
      <c r="N6" s="116">
        <v>5</v>
      </c>
      <c r="O6" s="104" t="s">
        <v>193</v>
      </c>
      <c r="P6" s="110" t="s">
        <v>29</v>
      </c>
      <c r="Q6" s="101"/>
    </row>
    <row r="7" spans="1:17" ht="15.75" x14ac:dyDescent="0.25">
      <c r="A7" s="102">
        <v>45077</v>
      </c>
      <c r="B7" s="291">
        <v>1000020100712</v>
      </c>
      <c r="C7" s="40" t="s">
        <v>254</v>
      </c>
      <c r="D7" s="104"/>
      <c r="E7" s="104"/>
      <c r="F7" s="104"/>
      <c r="G7" s="104">
        <v>1</v>
      </c>
      <c r="H7" s="104">
        <v>3</v>
      </c>
      <c r="I7" s="112">
        <v>55000</v>
      </c>
      <c r="J7" s="107">
        <v>55000</v>
      </c>
      <c r="K7" s="113">
        <v>2</v>
      </c>
      <c r="L7" s="108">
        <f t="shared" si="0"/>
        <v>2.5</v>
      </c>
      <c r="M7" s="107">
        <f t="shared" si="1"/>
        <v>110000</v>
      </c>
      <c r="N7" s="116">
        <v>5</v>
      </c>
      <c r="O7" s="104" t="s">
        <v>193</v>
      </c>
      <c r="P7" s="110" t="s">
        <v>29</v>
      </c>
      <c r="Q7" s="101"/>
    </row>
    <row r="8" spans="1:17" ht="15.75" x14ac:dyDescent="0.25">
      <c r="A8" s="102"/>
      <c r="B8" s="111"/>
      <c r="C8" s="111"/>
      <c r="D8" s="104"/>
      <c r="E8" s="104"/>
      <c r="F8" s="104"/>
      <c r="G8" s="104"/>
      <c r="H8" s="104"/>
      <c r="I8" s="104"/>
      <c r="J8" s="107"/>
      <c r="K8" s="113"/>
      <c r="L8" s="108">
        <f t="shared" si="0"/>
        <v>0</v>
      </c>
      <c r="M8" s="107">
        <f t="shared" si="1"/>
        <v>0</v>
      </c>
      <c r="N8" s="116"/>
      <c r="O8" s="104"/>
      <c r="P8" s="110"/>
      <c r="Q8" s="101"/>
    </row>
    <row r="9" spans="1:17" ht="15.75" x14ac:dyDescent="0.25">
      <c r="A9" s="102"/>
      <c r="B9" s="111"/>
      <c r="C9" s="114"/>
      <c r="D9" s="104"/>
      <c r="E9" s="104"/>
      <c r="F9" s="104"/>
      <c r="G9" s="104"/>
      <c r="H9" s="104"/>
      <c r="I9" s="104"/>
      <c r="J9" s="104"/>
      <c r="K9" s="115"/>
      <c r="L9" s="108">
        <f t="shared" si="0"/>
        <v>0</v>
      </c>
      <c r="M9" s="107">
        <f t="shared" si="1"/>
        <v>0</v>
      </c>
      <c r="N9" s="116"/>
      <c r="O9" s="104"/>
      <c r="P9" s="110"/>
      <c r="Q9" s="101"/>
    </row>
    <row r="10" spans="1:17" ht="15.75" x14ac:dyDescent="0.25">
      <c r="A10" s="102"/>
      <c r="B10" s="111"/>
      <c r="C10" s="117"/>
      <c r="D10" s="104"/>
      <c r="E10" s="104"/>
      <c r="F10" s="104"/>
      <c r="G10" s="104"/>
      <c r="H10" s="104"/>
      <c r="I10" s="104"/>
      <c r="J10" s="104"/>
      <c r="K10" s="115"/>
      <c r="L10" s="108">
        <f t="shared" si="0"/>
        <v>0</v>
      </c>
      <c r="M10" s="107">
        <f t="shared" si="1"/>
        <v>0</v>
      </c>
      <c r="N10" s="116"/>
      <c r="O10" s="104"/>
      <c r="P10" s="110"/>
      <c r="Q10" s="101"/>
    </row>
    <row r="11" spans="1:17" ht="15.75" x14ac:dyDescent="0.25">
      <c r="A11" s="102"/>
      <c r="B11" s="111"/>
      <c r="C11" s="114"/>
      <c r="D11" s="104"/>
      <c r="E11" s="104"/>
      <c r="F11" s="104"/>
      <c r="G11" s="104"/>
      <c r="H11" s="104"/>
      <c r="I11" s="104"/>
      <c r="J11" s="104"/>
      <c r="K11" s="115"/>
      <c r="L11" s="108">
        <f t="shared" si="0"/>
        <v>0</v>
      </c>
      <c r="M11" s="107">
        <f t="shared" si="1"/>
        <v>0</v>
      </c>
      <c r="N11" s="116">
        <v>1</v>
      </c>
      <c r="O11" s="104"/>
      <c r="P11" s="110"/>
      <c r="Q11" s="101"/>
    </row>
    <row r="12" spans="1:17" ht="15.75" x14ac:dyDescent="0.25">
      <c r="A12" s="102"/>
      <c r="B12" s="111"/>
      <c r="C12" s="118"/>
      <c r="D12" s="104"/>
      <c r="E12" s="104"/>
      <c r="F12" s="104"/>
      <c r="G12" s="104"/>
      <c r="H12" s="104"/>
      <c r="I12" s="104"/>
      <c r="J12" s="104"/>
      <c r="K12" s="115"/>
      <c r="L12" s="108">
        <f t="shared" si="0"/>
        <v>0</v>
      </c>
      <c r="M12" s="107">
        <f t="shared" si="1"/>
        <v>0</v>
      </c>
      <c r="N12" s="116">
        <v>1</v>
      </c>
      <c r="O12" s="104"/>
      <c r="P12" s="110"/>
      <c r="Q12" s="101"/>
    </row>
    <row r="13" spans="1:17" ht="15.75" x14ac:dyDescent="0.25">
      <c r="A13" s="102"/>
      <c r="B13" s="111"/>
      <c r="C13" s="114"/>
      <c r="D13" s="104"/>
      <c r="E13" s="104"/>
      <c r="F13" s="104"/>
      <c r="G13" s="104"/>
      <c r="H13" s="104"/>
      <c r="I13" s="104"/>
      <c r="J13" s="104"/>
      <c r="K13" s="115"/>
      <c r="L13" s="108">
        <f t="shared" si="0"/>
        <v>0</v>
      </c>
      <c r="M13" s="107">
        <f t="shared" si="1"/>
        <v>0</v>
      </c>
      <c r="N13" s="116">
        <v>1</v>
      </c>
      <c r="O13" s="104"/>
      <c r="P13" s="110"/>
      <c r="Q13" s="101"/>
    </row>
    <row r="14" spans="1:17" ht="15.75" x14ac:dyDescent="0.25">
      <c r="A14" s="102"/>
      <c r="B14" s="111"/>
      <c r="C14" s="114"/>
      <c r="D14" s="104"/>
      <c r="E14" s="104"/>
      <c r="F14" s="104"/>
      <c r="G14" s="104"/>
      <c r="H14" s="104"/>
      <c r="I14" s="104"/>
      <c r="J14" s="104"/>
      <c r="K14" s="115"/>
      <c r="L14" s="108">
        <f t="shared" si="0"/>
        <v>0</v>
      </c>
      <c r="M14" s="107">
        <f t="shared" si="1"/>
        <v>0</v>
      </c>
      <c r="N14" s="116">
        <v>1</v>
      </c>
      <c r="O14" s="104"/>
      <c r="P14" s="110"/>
      <c r="Q14" s="101"/>
    </row>
    <row r="15" spans="1:17" ht="15.75" x14ac:dyDescent="0.25">
      <c r="A15" s="102"/>
      <c r="B15" s="111"/>
      <c r="C15" s="114"/>
      <c r="D15" s="104"/>
      <c r="E15" s="104"/>
      <c r="F15" s="104"/>
      <c r="G15" s="104"/>
      <c r="H15" s="104"/>
      <c r="I15" s="104"/>
      <c r="J15" s="104"/>
      <c r="K15" s="115"/>
      <c r="L15" s="108">
        <f t="shared" si="0"/>
        <v>0</v>
      </c>
      <c r="M15" s="107">
        <f t="shared" si="1"/>
        <v>0</v>
      </c>
      <c r="N15" s="116">
        <v>1</v>
      </c>
      <c r="O15" s="104"/>
      <c r="P15" s="110"/>
      <c r="Q15" s="101"/>
    </row>
    <row r="16" spans="1:17" ht="15.75" x14ac:dyDescent="0.25">
      <c r="A16" s="102"/>
      <c r="B16" s="104"/>
      <c r="C16" s="114"/>
      <c r="D16" s="104"/>
      <c r="E16" s="104"/>
      <c r="F16" s="104"/>
      <c r="G16" s="104"/>
      <c r="H16" s="104"/>
      <c r="I16" s="104"/>
      <c r="J16" s="104"/>
      <c r="K16" s="119"/>
      <c r="L16" s="108">
        <f t="shared" si="0"/>
        <v>0</v>
      </c>
      <c r="M16" s="120">
        <f>SUM(M5:M15)</f>
        <v>342800</v>
      </c>
      <c r="N16" s="107"/>
      <c r="O16" s="104"/>
      <c r="P16" s="110"/>
      <c r="Q16" s="101"/>
    </row>
    <row r="17" spans="1:17" ht="15.75" x14ac:dyDescent="0.25">
      <c r="A17" s="194"/>
      <c r="B17" s="122"/>
      <c r="C17" s="129" t="s">
        <v>130</v>
      </c>
      <c r="D17" s="121" t="s">
        <v>72</v>
      </c>
      <c r="E17" s="122"/>
      <c r="F17" s="122"/>
      <c r="G17" s="122"/>
      <c r="H17" s="121"/>
      <c r="I17" s="122"/>
      <c r="J17" s="122"/>
      <c r="K17" s="123" t="s">
        <v>34</v>
      </c>
      <c r="L17" s="124"/>
      <c r="M17" s="125"/>
      <c r="N17" s="126"/>
      <c r="O17" s="122"/>
      <c r="P17" s="122"/>
      <c r="Q17" s="127"/>
    </row>
    <row r="18" spans="1:17" x14ac:dyDescent="0.25">
      <c r="A18" s="3"/>
      <c r="B18" s="2"/>
      <c r="C18" s="32"/>
      <c r="D18" s="2"/>
      <c r="E18" s="2"/>
      <c r="F18" s="2"/>
      <c r="G18" s="2"/>
      <c r="H18" s="2"/>
      <c r="I18" s="2"/>
      <c r="J18" s="2"/>
      <c r="K18" s="35"/>
      <c r="L18" s="36"/>
      <c r="M18" s="2"/>
      <c r="N18" s="2"/>
      <c r="O18" s="1"/>
    </row>
    <row r="19" spans="1:17" x14ac:dyDescent="0.25">
      <c r="A19" s="3"/>
      <c r="B19" s="2"/>
      <c r="C19" s="32"/>
      <c r="D19" s="2"/>
      <c r="E19" s="2"/>
      <c r="F19" s="2"/>
      <c r="G19" s="2"/>
      <c r="H19" s="2"/>
      <c r="I19" s="2"/>
      <c r="J19" s="2"/>
      <c r="K19" s="35"/>
      <c r="L19" s="36"/>
      <c r="M19" s="2"/>
      <c r="N19" s="2"/>
      <c r="O19" s="1"/>
    </row>
    <row r="20" spans="1:17" x14ac:dyDescent="0.25">
      <c r="A20" s="3"/>
      <c r="B20" s="17"/>
      <c r="C20" s="15"/>
      <c r="D20" s="15"/>
      <c r="E20" s="15"/>
      <c r="F20" s="15"/>
      <c r="G20" s="2"/>
      <c r="H20" s="2"/>
      <c r="I20" s="15"/>
      <c r="J20" s="15"/>
      <c r="K20" s="2"/>
      <c r="L20" s="2"/>
      <c r="M20" s="2"/>
      <c r="N20" s="2"/>
      <c r="O20" s="2"/>
      <c r="P20" s="2"/>
      <c r="Q20" s="1"/>
    </row>
    <row r="21" spans="1:17" x14ac:dyDescent="0.25">
      <c r="A21" s="3"/>
      <c r="B21" s="17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"/>
      <c r="Q21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5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E6F8-125B-401E-BC91-41A999C6F775}">
  <sheetPr>
    <pageSetUpPr fitToPage="1"/>
  </sheetPr>
  <dimension ref="A1:Q21"/>
  <sheetViews>
    <sheetView workbookViewId="0">
      <selection activeCell="C20" sqref="C20"/>
    </sheetView>
  </sheetViews>
  <sheetFormatPr baseColWidth="10" defaultRowHeight="15" x14ac:dyDescent="0.25"/>
  <cols>
    <col min="1" max="1" width="12.7109375" bestFit="1" customWidth="1"/>
    <col min="2" max="2" width="25.5703125" customWidth="1"/>
    <col min="3" max="3" width="45.85546875" customWidth="1"/>
    <col min="4" max="4" width="11.42578125" hidden="1" customWidth="1"/>
    <col min="5" max="5" width="0.140625" hidden="1" customWidth="1"/>
    <col min="6" max="6" width="11.5703125" hidden="1" customWidth="1"/>
    <col min="7" max="8" width="11.7109375" hidden="1" customWidth="1"/>
    <col min="9" max="9" width="12.85546875" hidden="1" customWidth="1"/>
    <col min="10" max="10" width="12.85546875" bestFit="1" customWidth="1"/>
    <col min="11" max="12" width="11.7109375" bestFit="1" customWidth="1"/>
    <col min="13" max="13" width="16.85546875" customWidth="1"/>
    <col min="14" max="14" width="11.7109375" bestFit="1" customWidth="1"/>
  </cols>
  <sheetData>
    <row r="1" spans="1:17" ht="15.75" x14ac:dyDescent="0.25">
      <c r="A1" s="362"/>
      <c r="B1" s="363"/>
      <c r="C1" s="364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71"/>
      <c r="P1" s="55" t="s">
        <v>15</v>
      </c>
      <c r="Q1" s="73"/>
    </row>
    <row r="2" spans="1:17" ht="15.75" x14ac:dyDescent="0.25">
      <c r="A2" s="365"/>
      <c r="B2" s="366"/>
      <c r="C2" s="367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72"/>
      <c r="P2" s="55" t="s">
        <v>13</v>
      </c>
      <c r="Q2" s="73"/>
    </row>
    <row r="3" spans="1:17" ht="47.25" x14ac:dyDescent="0.25">
      <c r="A3" s="368"/>
      <c r="B3" s="369"/>
      <c r="C3" s="370"/>
      <c r="D3" s="341" t="s">
        <v>112</v>
      </c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3"/>
      <c r="P3" s="55" t="s">
        <v>22</v>
      </c>
      <c r="Q3" s="73"/>
    </row>
    <row r="4" spans="1:17" ht="108" customHeight="1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7</v>
      </c>
      <c r="H4" s="46" t="s">
        <v>5</v>
      </c>
      <c r="I4" s="46" t="s">
        <v>2</v>
      </c>
      <c r="J4" s="46" t="s">
        <v>23</v>
      </c>
      <c r="K4" s="57" t="s">
        <v>6</v>
      </c>
      <c r="L4" s="58" t="s">
        <v>20</v>
      </c>
      <c r="M4" s="46" t="s">
        <v>17</v>
      </c>
      <c r="N4" s="46" t="s">
        <v>21</v>
      </c>
      <c r="O4" s="46" t="s">
        <v>1</v>
      </c>
      <c r="P4" s="46" t="s">
        <v>49</v>
      </c>
      <c r="Q4" s="77" t="s">
        <v>19</v>
      </c>
    </row>
    <row r="5" spans="1:17" ht="15.75" x14ac:dyDescent="0.25">
      <c r="A5" s="102">
        <v>45000</v>
      </c>
      <c r="B5" s="130" t="s">
        <v>126</v>
      </c>
      <c r="C5" s="210" t="s">
        <v>218</v>
      </c>
      <c r="D5" s="104"/>
      <c r="E5" s="104"/>
      <c r="F5" s="104"/>
      <c r="G5" s="105">
        <v>0</v>
      </c>
      <c r="H5" s="105">
        <v>3</v>
      </c>
      <c r="I5" s="112">
        <v>131851</v>
      </c>
      <c r="J5" s="107">
        <v>131851</v>
      </c>
      <c r="K5" s="115">
        <v>4</v>
      </c>
      <c r="L5" s="108">
        <f t="shared" ref="L5:L16" si="0">SUM(H5/30)*(30+N5)-G5</f>
        <v>3.5</v>
      </c>
      <c r="M5" s="107">
        <f t="shared" ref="M5:M16" si="1">J5*K5</f>
        <v>527404</v>
      </c>
      <c r="N5" s="109">
        <v>5</v>
      </c>
      <c r="O5" s="104" t="s">
        <v>113</v>
      </c>
      <c r="P5" s="110" t="s">
        <v>50</v>
      </c>
      <c r="Q5" s="101"/>
    </row>
    <row r="6" spans="1:17" ht="15.75" x14ac:dyDescent="0.25">
      <c r="A6" s="102">
        <v>45000</v>
      </c>
      <c r="B6" s="130" t="s">
        <v>126</v>
      </c>
      <c r="C6" s="114" t="s">
        <v>220</v>
      </c>
      <c r="D6" s="104"/>
      <c r="E6" s="104"/>
      <c r="F6" s="104"/>
      <c r="G6" s="104">
        <v>0</v>
      </c>
      <c r="H6" s="104">
        <v>0</v>
      </c>
      <c r="I6" s="112"/>
      <c r="J6" s="107">
        <v>38000</v>
      </c>
      <c r="K6" s="115">
        <v>4</v>
      </c>
      <c r="L6" s="108">
        <f t="shared" si="0"/>
        <v>0</v>
      </c>
      <c r="M6" s="107">
        <f t="shared" si="1"/>
        <v>152000</v>
      </c>
      <c r="N6" s="116">
        <v>5</v>
      </c>
      <c r="O6" s="104"/>
      <c r="P6" s="110"/>
      <c r="Q6" s="101"/>
    </row>
    <row r="7" spans="1:17" ht="15.75" x14ac:dyDescent="0.25">
      <c r="A7" s="102"/>
      <c r="B7" s="111"/>
      <c r="C7" s="114"/>
      <c r="D7" s="104"/>
      <c r="E7" s="104"/>
      <c r="F7" s="104"/>
      <c r="G7" s="104"/>
      <c r="H7" s="104"/>
      <c r="I7" s="112"/>
      <c r="J7" s="107"/>
      <c r="K7" s="115"/>
      <c r="L7" s="108">
        <f t="shared" si="0"/>
        <v>0</v>
      </c>
      <c r="M7" s="107">
        <f t="shared" si="1"/>
        <v>0</v>
      </c>
      <c r="N7" s="116"/>
      <c r="O7" s="104"/>
      <c r="P7" s="110"/>
      <c r="Q7" s="101"/>
    </row>
    <row r="8" spans="1:17" ht="15.75" x14ac:dyDescent="0.25">
      <c r="A8" s="102"/>
      <c r="B8" s="111"/>
      <c r="C8" s="111"/>
      <c r="D8" s="104"/>
      <c r="E8" s="104"/>
      <c r="F8" s="104"/>
      <c r="G8" s="104"/>
      <c r="H8" s="104"/>
      <c r="I8" s="107"/>
      <c r="J8" s="136"/>
      <c r="K8" s="115"/>
      <c r="L8" s="108">
        <f t="shared" si="0"/>
        <v>0</v>
      </c>
      <c r="M8" s="107">
        <f t="shared" si="1"/>
        <v>0</v>
      </c>
      <c r="N8" s="116"/>
      <c r="O8" s="104"/>
      <c r="P8" s="110"/>
      <c r="Q8" s="101"/>
    </row>
    <row r="9" spans="1:17" ht="15.75" x14ac:dyDescent="0.25">
      <c r="A9" s="102"/>
      <c r="B9" s="111"/>
      <c r="C9" s="114"/>
      <c r="D9" s="104"/>
      <c r="E9" s="104"/>
      <c r="F9" s="104"/>
      <c r="G9" s="104"/>
      <c r="H9" s="104"/>
      <c r="I9" s="107"/>
      <c r="J9" s="136"/>
      <c r="K9" s="115"/>
      <c r="L9" s="108">
        <f t="shared" si="0"/>
        <v>0</v>
      </c>
      <c r="M9" s="107">
        <f t="shared" si="1"/>
        <v>0</v>
      </c>
      <c r="N9" s="116"/>
      <c r="O9" s="104"/>
      <c r="P9" s="110"/>
      <c r="Q9" s="101"/>
    </row>
    <row r="10" spans="1:17" ht="15.75" x14ac:dyDescent="0.25">
      <c r="A10" s="102"/>
      <c r="B10" s="111"/>
      <c r="C10" s="117"/>
      <c r="D10" s="104"/>
      <c r="E10" s="104"/>
      <c r="F10" s="104"/>
      <c r="G10" s="104"/>
      <c r="H10" s="104"/>
      <c r="I10" s="107"/>
      <c r="J10" s="136"/>
      <c r="K10" s="115"/>
      <c r="L10" s="108">
        <f t="shared" si="0"/>
        <v>0</v>
      </c>
      <c r="M10" s="107">
        <f t="shared" si="1"/>
        <v>0</v>
      </c>
      <c r="N10" s="116"/>
      <c r="O10" s="104"/>
      <c r="P10" s="110"/>
      <c r="Q10" s="101"/>
    </row>
    <row r="11" spans="1:17" ht="15.75" x14ac:dyDescent="0.25">
      <c r="A11" s="102"/>
      <c r="B11" s="111"/>
      <c r="C11" s="114"/>
      <c r="D11" s="104"/>
      <c r="E11" s="104"/>
      <c r="F11" s="104"/>
      <c r="G11" s="104"/>
      <c r="H11" s="104"/>
      <c r="I11" s="107"/>
      <c r="J11" s="136"/>
      <c r="K11" s="115"/>
      <c r="L11" s="108">
        <f t="shared" si="0"/>
        <v>0</v>
      </c>
      <c r="M11" s="107">
        <f t="shared" si="1"/>
        <v>0</v>
      </c>
      <c r="N11" s="116"/>
      <c r="O11" s="104"/>
      <c r="P11" s="110"/>
      <c r="Q11" s="101"/>
    </row>
    <row r="12" spans="1:17" ht="15.75" x14ac:dyDescent="0.25">
      <c r="A12" s="102"/>
      <c r="B12" s="111"/>
      <c r="C12" s="118"/>
      <c r="D12" s="104"/>
      <c r="E12" s="104"/>
      <c r="F12" s="104"/>
      <c r="G12" s="104"/>
      <c r="H12" s="104"/>
      <c r="I12" s="107"/>
      <c r="J12" s="136"/>
      <c r="K12" s="115"/>
      <c r="L12" s="108">
        <f t="shared" si="0"/>
        <v>0</v>
      </c>
      <c r="M12" s="107">
        <f t="shared" si="1"/>
        <v>0</v>
      </c>
      <c r="N12" s="116"/>
      <c r="O12" s="104"/>
      <c r="P12" s="110"/>
      <c r="Q12" s="101"/>
    </row>
    <row r="13" spans="1:17" ht="15.75" x14ac:dyDescent="0.25">
      <c r="A13" s="102"/>
      <c r="B13" s="111"/>
      <c r="C13" s="118"/>
      <c r="D13" s="104"/>
      <c r="E13" s="104"/>
      <c r="F13" s="104"/>
      <c r="G13" s="104"/>
      <c r="H13" s="104"/>
      <c r="I13" s="107"/>
      <c r="J13" s="136"/>
      <c r="K13" s="115"/>
      <c r="L13" s="108">
        <f t="shared" si="0"/>
        <v>0</v>
      </c>
      <c r="M13" s="107">
        <f t="shared" si="1"/>
        <v>0</v>
      </c>
      <c r="N13" s="116"/>
      <c r="O13" s="104"/>
      <c r="P13" s="110"/>
      <c r="Q13" s="101"/>
    </row>
    <row r="14" spans="1:17" ht="15.75" x14ac:dyDescent="0.25">
      <c r="A14" s="102"/>
      <c r="B14" s="111"/>
      <c r="C14" s="114"/>
      <c r="D14" s="104"/>
      <c r="E14" s="104"/>
      <c r="F14" s="104"/>
      <c r="G14" s="104"/>
      <c r="H14" s="104"/>
      <c r="I14" s="107"/>
      <c r="J14" s="136"/>
      <c r="K14" s="115"/>
      <c r="L14" s="108">
        <f t="shared" si="0"/>
        <v>0</v>
      </c>
      <c r="M14" s="107">
        <f t="shared" si="1"/>
        <v>0</v>
      </c>
      <c r="N14" s="116"/>
      <c r="O14" s="104"/>
      <c r="P14" s="110"/>
      <c r="Q14" s="101"/>
    </row>
    <row r="15" spans="1:17" ht="15.75" x14ac:dyDescent="0.25">
      <c r="A15" s="102"/>
      <c r="B15" s="111"/>
      <c r="C15" s="114"/>
      <c r="D15" s="104"/>
      <c r="E15" s="104"/>
      <c r="F15" s="104"/>
      <c r="G15" s="104"/>
      <c r="H15" s="104"/>
      <c r="I15" s="107"/>
      <c r="J15" s="136"/>
      <c r="K15" s="115"/>
      <c r="L15" s="108">
        <f t="shared" si="0"/>
        <v>0</v>
      </c>
      <c r="M15" s="107">
        <f t="shared" si="1"/>
        <v>0</v>
      </c>
      <c r="N15" s="116"/>
      <c r="O15" s="104"/>
      <c r="P15" s="110"/>
      <c r="Q15" s="101"/>
    </row>
    <row r="16" spans="1:17" ht="15.75" x14ac:dyDescent="0.25">
      <c r="A16" s="102"/>
      <c r="B16" s="111"/>
      <c r="C16" s="114"/>
      <c r="D16" s="104"/>
      <c r="E16" s="104"/>
      <c r="F16" s="104"/>
      <c r="G16" s="104"/>
      <c r="H16" s="104"/>
      <c r="I16" s="107"/>
      <c r="J16" s="136"/>
      <c r="K16" s="115"/>
      <c r="L16" s="108">
        <f t="shared" si="0"/>
        <v>0</v>
      </c>
      <c r="M16" s="107">
        <f t="shared" si="1"/>
        <v>0</v>
      </c>
      <c r="N16" s="116"/>
      <c r="O16" s="104"/>
      <c r="P16" s="110"/>
      <c r="Q16" s="101"/>
    </row>
    <row r="17" spans="1:17" ht="15.75" x14ac:dyDescent="0.25">
      <c r="A17" s="102"/>
      <c r="B17" s="104"/>
      <c r="C17" s="114"/>
      <c r="D17" s="104"/>
      <c r="E17" s="104"/>
      <c r="F17" s="104"/>
      <c r="G17" s="104"/>
      <c r="H17" s="104"/>
      <c r="I17" s="104"/>
      <c r="J17" s="104"/>
      <c r="K17" s="119">
        <f>SUM(K5:K16)</f>
        <v>8</v>
      </c>
      <c r="L17" s="108">
        <f>SUM(L5:L16)</f>
        <v>3.5</v>
      </c>
      <c r="M17" s="120">
        <f>SUM(M5:M16)</f>
        <v>679404</v>
      </c>
      <c r="N17" s="107"/>
      <c r="O17" s="104"/>
      <c r="P17" s="110"/>
      <c r="Q17" s="101"/>
    </row>
    <row r="18" spans="1:17" ht="15.75" x14ac:dyDescent="0.25">
      <c r="A18" s="69"/>
      <c r="B18" s="52" t="s">
        <v>221</v>
      </c>
      <c r="C18" s="81"/>
      <c r="D18" s="50"/>
      <c r="E18" s="50"/>
      <c r="F18" s="50"/>
      <c r="G18" s="50"/>
      <c r="H18" s="52"/>
      <c r="I18" s="50"/>
      <c r="J18" s="50"/>
      <c r="K18" s="89" t="s">
        <v>34</v>
      </c>
      <c r="L18" s="86"/>
      <c r="M18" s="87"/>
      <c r="N18" s="85"/>
      <c r="O18" s="50"/>
      <c r="P18" s="50"/>
      <c r="Q18" s="72"/>
    </row>
    <row r="21" spans="1:17" x14ac:dyDescent="0.25">
      <c r="C21" s="216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71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63D2-5277-45AC-B489-DE6368FA55E6}">
  <sheetPr>
    <tabColor rgb="FF00B0F0"/>
    <pageSetUpPr fitToPage="1"/>
  </sheetPr>
  <dimension ref="A1:Q21"/>
  <sheetViews>
    <sheetView workbookViewId="0">
      <selection activeCell="A18" sqref="A1:P18"/>
    </sheetView>
  </sheetViews>
  <sheetFormatPr baseColWidth="10" defaultRowHeight="15" x14ac:dyDescent="0.25"/>
  <cols>
    <col min="1" max="1" width="14.7109375" bestFit="1" customWidth="1"/>
    <col min="2" max="2" width="20" bestFit="1" customWidth="1"/>
    <col min="3" max="3" width="59.5703125" bestFit="1" customWidth="1"/>
    <col min="4" max="4" width="10.42578125" hidden="1" customWidth="1"/>
    <col min="5" max="5" width="11.140625" hidden="1" customWidth="1"/>
    <col min="6" max="6" width="10.7109375" bestFit="1" customWidth="1"/>
    <col min="7" max="7" width="17.85546875" customWidth="1"/>
    <col min="8" max="8" width="11.5703125" bestFit="1" customWidth="1"/>
    <col min="9" max="9" width="15.140625" bestFit="1" customWidth="1"/>
    <col min="10" max="11" width="11.7109375" bestFit="1" customWidth="1"/>
    <col min="12" max="12" width="18.7109375" customWidth="1"/>
    <col min="13" max="13" width="11.7109375" bestFit="1" customWidth="1"/>
    <col min="16" max="16" width="15.28515625" bestFit="1" customWidth="1"/>
  </cols>
  <sheetData>
    <row r="1" spans="1:17" ht="15.75" x14ac:dyDescent="0.25">
      <c r="A1" s="344"/>
      <c r="B1" s="345"/>
      <c r="C1" s="346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5"/>
      <c r="O1" s="100" t="s">
        <v>15</v>
      </c>
      <c r="P1" s="101"/>
      <c r="Q1" s="49"/>
    </row>
    <row r="2" spans="1:17" ht="15.75" x14ac:dyDescent="0.25">
      <c r="A2" s="347"/>
      <c r="B2" s="348"/>
      <c r="C2" s="349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8"/>
      <c r="O2" s="100" t="s">
        <v>13</v>
      </c>
      <c r="P2" s="101"/>
      <c r="Q2" s="49"/>
    </row>
    <row r="3" spans="1:17" ht="47.25" x14ac:dyDescent="0.25">
      <c r="A3" s="350"/>
      <c r="B3" s="351"/>
      <c r="C3" s="352"/>
      <c r="D3" s="359" t="s">
        <v>73</v>
      </c>
      <c r="E3" s="360"/>
      <c r="F3" s="360"/>
      <c r="G3" s="360"/>
      <c r="H3" s="360"/>
      <c r="I3" s="360"/>
      <c r="J3" s="360"/>
      <c r="K3" s="360"/>
      <c r="L3" s="360"/>
      <c r="M3" s="360"/>
      <c r="N3" s="361"/>
      <c r="O3" s="100" t="s">
        <v>22</v>
      </c>
      <c r="P3" s="101"/>
      <c r="Q3" s="49"/>
    </row>
    <row r="4" spans="1:17" ht="110.25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172</v>
      </c>
      <c r="G4" s="46" t="s">
        <v>175</v>
      </c>
      <c r="H4" s="46" t="s">
        <v>170</v>
      </c>
      <c r="I4" s="46" t="s">
        <v>176</v>
      </c>
      <c r="J4" s="57" t="s">
        <v>177</v>
      </c>
      <c r="K4" s="58" t="s">
        <v>178</v>
      </c>
      <c r="L4" s="46" t="s">
        <v>17</v>
      </c>
      <c r="M4" s="46" t="s">
        <v>21</v>
      </c>
      <c r="N4" s="46" t="s">
        <v>1</v>
      </c>
      <c r="O4" s="46" t="s">
        <v>49</v>
      </c>
      <c r="P4" s="77" t="s">
        <v>19</v>
      </c>
      <c r="Q4" s="49"/>
    </row>
    <row r="5" spans="1:17" ht="15.75" x14ac:dyDescent="0.25">
      <c r="A5" s="102">
        <v>45135</v>
      </c>
      <c r="B5" s="101" t="s">
        <v>325</v>
      </c>
      <c r="C5" s="101" t="s">
        <v>326</v>
      </c>
      <c r="D5" s="104" t="s">
        <v>46</v>
      </c>
      <c r="E5" s="104" t="s">
        <v>28</v>
      </c>
      <c r="F5" s="105">
        <v>5</v>
      </c>
      <c r="G5" s="105">
        <v>10</v>
      </c>
      <c r="H5" s="107">
        <v>11300</v>
      </c>
      <c r="I5" s="107">
        <v>11300</v>
      </c>
      <c r="J5" s="115">
        <v>5</v>
      </c>
      <c r="K5" s="108">
        <f>SUM(G5/30)*(30+M5)-F5</f>
        <v>5.3333333333333321</v>
      </c>
      <c r="L5" s="107">
        <f t="shared" ref="L5:L16" si="0">I5*J5</f>
        <v>56500</v>
      </c>
      <c r="M5" s="109">
        <v>1</v>
      </c>
      <c r="N5" s="104" t="s">
        <v>27</v>
      </c>
      <c r="O5" s="110"/>
      <c r="P5" s="101"/>
      <c r="Q5" s="49"/>
    </row>
    <row r="6" spans="1:17" ht="15.75" x14ac:dyDescent="0.25">
      <c r="A6" s="102">
        <v>45135</v>
      </c>
      <c r="B6" s="101" t="s">
        <v>327</v>
      </c>
      <c r="C6" s="101" t="s">
        <v>328</v>
      </c>
      <c r="D6" s="104"/>
      <c r="E6" s="104"/>
      <c r="F6" s="104">
        <v>0</v>
      </c>
      <c r="G6" s="104">
        <v>9</v>
      </c>
      <c r="H6" s="107">
        <v>15080</v>
      </c>
      <c r="I6" s="107">
        <v>15080</v>
      </c>
      <c r="J6" s="115">
        <v>10</v>
      </c>
      <c r="K6" s="108">
        <f t="shared" ref="K6:K16" si="1">SUM(G6/30)*(30+M6)-F6</f>
        <v>9.2999999999999989</v>
      </c>
      <c r="L6" s="107">
        <f t="shared" si="0"/>
        <v>150800</v>
      </c>
      <c r="M6" s="116">
        <v>1</v>
      </c>
      <c r="N6" s="104" t="s">
        <v>27</v>
      </c>
      <c r="O6" s="110"/>
      <c r="P6" s="101"/>
      <c r="Q6" s="49"/>
    </row>
    <row r="7" spans="1:17" ht="15.75" x14ac:dyDescent="0.25">
      <c r="A7" s="102">
        <v>45135</v>
      </c>
      <c r="B7" s="101" t="s">
        <v>304</v>
      </c>
      <c r="C7" s="101" t="s">
        <v>305</v>
      </c>
      <c r="D7" s="104"/>
      <c r="E7" s="104"/>
      <c r="F7" s="104">
        <v>0</v>
      </c>
      <c r="G7" s="104">
        <v>12</v>
      </c>
      <c r="H7" s="107">
        <v>11560</v>
      </c>
      <c r="I7" s="107">
        <v>11560</v>
      </c>
      <c r="J7" s="115">
        <v>15</v>
      </c>
      <c r="K7" s="108">
        <f t="shared" si="1"/>
        <v>12.4</v>
      </c>
      <c r="L7" s="107">
        <f t="shared" si="0"/>
        <v>173400</v>
      </c>
      <c r="M7" s="116">
        <v>1</v>
      </c>
      <c r="N7" s="104" t="s">
        <v>27</v>
      </c>
      <c r="O7" s="110"/>
      <c r="P7" s="101"/>
      <c r="Q7" s="49"/>
    </row>
    <row r="8" spans="1:17" ht="15.75" x14ac:dyDescent="0.25">
      <c r="A8" s="102">
        <v>45135</v>
      </c>
      <c r="B8" s="101" t="s">
        <v>329</v>
      </c>
      <c r="C8" s="101" t="s">
        <v>330</v>
      </c>
      <c r="D8" s="104"/>
      <c r="E8" s="104"/>
      <c r="F8" s="104">
        <v>0</v>
      </c>
      <c r="G8" s="104">
        <v>12</v>
      </c>
      <c r="H8" s="107">
        <v>20460</v>
      </c>
      <c r="I8" s="107">
        <v>20460</v>
      </c>
      <c r="J8" s="115">
        <v>15</v>
      </c>
      <c r="K8" s="108">
        <f t="shared" si="1"/>
        <v>12.4</v>
      </c>
      <c r="L8" s="107">
        <f t="shared" si="0"/>
        <v>306900</v>
      </c>
      <c r="M8" s="116">
        <v>1</v>
      </c>
      <c r="N8" s="104" t="s">
        <v>27</v>
      </c>
      <c r="O8" s="110"/>
      <c r="P8" s="101"/>
      <c r="Q8" s="49"/>
    </row>
    <row r="9" spans="1:17" ht="15.75" x14ac:dyDescent="0.25">
      <c r="A9" s="102">
        <v>45135</v>
      </c>
      <c r="B9" s="101" t="s">
        <v>331</v>
      </c>
      <c r="C9" s="101" t="s">
        <v>332</v>
      </c>
      <c r="D9" s="104"/>
      <c r="E9" s="104"/>
      <c r="F9" s="104">
        <v>3</v>
      </c>
      <c r="G9" s="104">
        <v>7</v>
      </c>
      <c r="H9" s="107">
        <v>13480</v>
      </c>
      <c r="I9" s="107">
        <v>13480</v>
      </c>
      <c r="J9" s="115">
        <v>5</v>
      </c>
      <c r="K9" s="108">
        <f t="shared" si="1"/>
        <v>4.2333333333333334</v>
      </c>
      <c r="L9" s="107">
        <f t="shared" si="0"/>
        <v>67400</v>
      </c>
      <c r="M9" s="116">
        <v>1</v>
      </c>
      <c r="N9" s="104" t="s">
        <v>27</v>
      </c>
      <c r="O9" s="110"/>
      <c r="P9" s="101"/>
      <c r="Q9" s="49"/>
    </row>
    <row r="10" spans="1:17" ht="15.75" x14ac:dyDescent="0.25">
      <c r="A10" s="102">
        <v>45135</v>
      </c>
      <c r="B10" s="101" t="s">
        <v>333</v>
      </c>
      <c r="C10" s="101" t="s">
        <v>334</v>
      </c>
      <c r="D10" s="104"/>
      <c r="E10" s="104"/>
      <c r="F10" s="104">
        <v>4</v>
      </c>
      <c r="G10" s="104">
        <v>8</v>
      </c>
      <c r="H10" s="107">
        <v>12220</v>
      </c>
      <c r="I10" s="107">
        <v>12220</v>
      </c>
      <c r="J10" s="115">
        <v>5</v>
      </c>
      <c r="K10" s="108">
        <f t="shared" si="1"/>
        <v>4.2666666666666657</v>
      </c>
      <c r="L10" s="107">
        <f t="shared" si="0"/>
        <v>61100</v>
      </c>
      <c r="M10" s="116">
        <v>1</v>
      </c>
      <c r="N10" s="104" t="s">
        <v>27</v>
      </c>
      <c r="O10" s="110"/>
      <c r="P10" s="101"/>
      <c r="Q10" s="49"/>
    </row>
    <row r="11" spans="1:17" ht="15.75" x14ac:dyDescent="0.25">
      <c r="A11" s="102">
        <v>45135</v>
      </c>
      <c r="B11" s="101" t="s">
        <v>26</v>
      </c>
      <c r="C11" s="101" t="s">
        <v>335</v>
      </c>
      <c r="D11" s="104"/>
      <c r="E11" s="104"/>
      <c r="F11" s="104">
        <v>0</v>
      </c>
      <c r="G11" s="104">
        <v>2</v>
      </c>
      <c r="H11" s="107">
        <v>42800</v>
      </c>
      <c r="I11" s="107">
        <v>42800</v>
      </c>
      <c r="J11" s="115">
        <v>2</v>
      </c>
      <c r="K11" s="108">
        <f t="shared" si="1"/>
        <v>2.0666666666666664</v>
      </c>
      <c r="L11" s="107">
        <f t="shared" si="0"/>
        <v>85600</v>
      </c>
      <c r="M11" s="116">
        <v>1</v>
      </c>
      <c r="N11" s="104" t="s">
        <v>27</v>
      </c>
      <c r="O11" s="110"/>
      <c r="P11" s="101"/>
      <c r="Q11" s="49"/>
    </row>
    <row r="12" spans="1:17" ht="15.75" x14ac:dyDescent="0.25">
      <c r="A12" s="102">
        <v>45135</v>
      </c>
      <c r="B12" s="101" t="s">
        <v>336</v>
      </c>
      <c r="C12" s="101" t="s">
        <v>337</v>
      </c>
      <c r="D12" s="104"/>
      <c r="E12" s="104"/>
      <c r="F12" s="104">
        <v>3</v>
      </c>
      <c r="G12" s="104">
        <v>7</v>
      </c>
      <c r="H12" s="107">
        <v>11440</v>
      </c>
      <c r="I12" s="107">
        <v>11440</v>
      </c>
      <c r="J12" s="115">
        <v>5</v>
      </c>
      <c r="K12" s="108">
        <f t="shared" si="1"/>
        <v>4.2333333333333334</v>
      </c>
      <c r="L12" s="107">
        <f t="shared" si="0"/>
        <v>57200</v>
      </c>
      <c r="M12" s="116">
        <v>1</v>
      </c>
      <c r="N12" s="104" t="s">
        <v>27</v>
      </c>
      <c r="O12" s="110"/>
      <c r="P12" s="101"/>
      <c r="Q12" s="49"/>
    </row>
    <row r="13" spans="1:17" ht="15.75" x14ac:dyDescent="0.25">
      <c r="A13" s="102">
        <v>45135</v>
      </c>
      <c r="B13" s="101" t="s">
        <v>338</v>
      </c>
      <c r="C13" s="101" t="s">
        <v>339</v>
      </c>
      <c r="D13" s="104"/>
      <c r="E13" s="104"/>
      <c r="F13" s="104">
        <v>50</v>
      </c>
      <c r="G13" s="104">
        <v>60</v>
      </c>
      <c r="H13" s="107">
        <v>14000</v>
      </c>
      <c r="I13" s="107">
        <v>14000</v>
      </c>
      <c r="J13" s="115">
        <v>15</v>
      </c>
      <c r="K13" s="108">
        <f t="shared" si="1"/>
        <v>12</v>
      </c>
      <c r="L13" s="107">
        <f t="shared" si="0"/>
        <v>210000</v>
      </c>
      <c r="M13" s="116">
        <v>1</v>
      </c>
      <c r="N13" s="104" t="s">
        <v>27</v>
      </c>
      <c r="O13" s="110"/>
      <c r="P13" s="101"/>
      <c r="Q13" s="49"/>
    </row>
    <row r="14" spans="1:17" ht="15.75" x14ac:dyDescent="0.25">
      <c r="A14" s="102">
        <v>45135</v>
      </c>
      <c r="B14" s="101" t="s">
        <v>340</v>
      </c>
      <c r="C14" s="101" t="s">
        <v>341</v>
      </c>
      <c r="D14" s="104"/>
      <c r="E14" s="104"/>
      <c r="F14" s="104">
        <v>2</v>
      </c>
      <c r="G14" s="104">
        <v>7</v>
      </c>
      <c r="H14" s="107">
        <v>42200</v>
      </c>
      <c r="I14" s="107">
        <v>42200</v>
      </c>
      <c r="J14" s="115">
        <v>5</v>
      </c>
      <c r="K14" s="108">
        <f t="shared" si="1"/>
        <v>5.2333333333333334</v>
      </c>
      <c r="L14" s="107">
        <f t="shared" si="0"/>
        <v>211000</v>
      </c>
      <c r="M14" s="116">
        <v>1</v>
      </c>
      <c r="N14" s="104" t="s">
        <v>27</v>
      </c>
      <c r="O14" s="110"/>
      <c r="P14" s="101"/>
      <c r="Q14" s="49"/>
    </row>
    <row r="15" spans="1:17" ht="15.75" x14ac:dyDescent="0.25">
      <c r="A15" s="102">
        <v>45135</v>
      </c>
      <c r="B15" s="101" t="s">
        <v>327</v>
      </c>
      <c r="C15" s="101" t="s">
        <v>351</v>
      </c>
      <c r="D15" s="104"/>
      <c r="E15" s="104"/>
      <c r="F15" s="104">
        <v>9</v>
      </c>
      <c r="G15" s="104">
        <v>18</v>
      </c>
      <c r="H15" s="107">
        <v>17220</v>
      </c>
      <c r="I15" s="107">
        <v>17220</v>
      </c>
      <c r="J15" s="115">
        <v>10</v>
      </c>
      <c r="K15" s="108">
        <f t="shared" si="1"/>
        <v>9.5999999999999979</v>
      </c>
      <c r="L15" s="107">
        <f t="shared" si="0"/>
        <v>172200</v>
      </c>
      <c r="M15" s="116">
        <v>1</v>
      </c>
      <c r="N15" s="104" t="s">
        <v>27</v>
      </c>
      <c r="O15" s="110"/>
      <c r="P15" s="101"/>
      <c r="Q15" s="49"/>
    </row>
    <row r="16" spans="1:17" ht="15.75" x14ac:dyDescent="0.25">
      <c r="A16" s="102">
        <v>45135</v>
      </c>
      <c r="B16" s="101" t="s">
        <v>342</v>
      </c>
      <c r="C16" s="101" t="s">
        <v>343</v>
      </c>
      <c r="D16" s="104"/>
      <c r="E16" s="104"/>
      <c r="F16" s="104">
        <v>1</v>
      </c>
      <c r="G16" s="104">
        <v>6</v>
      </c>
      <c r="H16" s="107">
        <v>14880</v>
      </c>
      <c r="I16" s="107">
        <v>14880</v>
      </c>
      <c r="J16" s="115">
        <v>5</v>
      </c>
      <c r="K16" s="108">
        <f t="shared" si="1"/>
        <v>5.2</v>
      </c>
      <c r="L16" s="107">
        <f t="shared" si="0"/>
        <v>74400</v>
      </c>
      <c r="M16" s="116">
        <v>1</v>
      </c>
      <c r="N16" s="104" t="s">
        <v>27</v>
      </c>
      <c r="O16" s="110"/>
      <c r="P16" s="101"/>
      <c r="Q16" s="49"/>
    </row>
    <row r="17" spans="1:16" ht="15.75" x14ac:dyDescent="0.25">
      <c r="A17" s="102"/>
      <c r="B17" s="104"/>
      <c r="C17" s="103"/>
      <c r="D17" s="104"/>
      <c r="E17" s="104"/>
      <c r="F17" s="104"/>
      <c r="G17" s="104"/>
      <c r="H17" s="104"/>
      <c r="I17" s="104"/>
      <c r="J17" s="120"/>
      <c r="K17" s="107"/>
      <c r="L17" s="253">
        <f>SUM(L5:L16)</f>
        <v>1626500</v>
      </c>
      <c r="M17" s="104"/>
      <c r="N17" s="101"/>
      <c r="O17" s="101"/>
      <c r="P17" s="101"/>
    </row>
    <row r="18" spans="1:16" ht="15.75" x14ac:dyDescent="0.25">
      <c r="A18" s="194" t="s">
        <v>203</v>
      </c>
      <c r="B18" s="122"/>
      <c r="C18" s="195"/>
      <c r="D18" s="122"/>
      <c r="E18" s="122"/>
      <c r="F18" s="122"/>
      <c r="G18" s="121" t="s">
        <v>204</v>
      </c>
      <c r="H18" s="122"/>
      <c r="I18" s="122"/>
      <c r="J18" s="125"/>
      <c r="K18" s="126"/>
      <c r="L18" s="122"/>
      <c r="M18" s="122"/>
      <c r="N18" s="127"/>
      <c r="O18" s="127"/>
      <c r="P18" s="127"/>
    </row>
    <row r="19" spans="1:16" ht="15.75" x14ac:dyDescent="0.25">
      <c r="A19" s="194"/>
      <c r="B19" s="128"/>
      <c r="C19" s="121"/>
      <c r="D19" s="121"/>
      <c r="E19" s="121"/>
      <c r="F19" s="122"/>
      <c r="G19" s="122"/>
      <c r="H19" s="121"/>
      <c r="I19" s="121"/>
      <c r="J19" s="122"/>
      <c r="K19" s="122"/>
      <c r="L19" s="122"/>
      <c r="M19" s="122"/>
      <c r="N19" s="122"/>
      <c r="O19" s="122"/>
      <c r="P19" s="127"/>
    </row>
    <row r="20" spans="1:16" ht="15.75" x14ac:dyDescent="0.25">
      <c r="A20" s="194"/>
      <c r="B20" s="128"/>
      <c r="C20" s="121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7"/>
      <c r="P20" s="127"/>
    </row>
    <row r="21" spans="1:16" x14ac:dyDescent="0.25">
      <c r="P21" s="1"/>
    </row>
  </sheetData>
  <mergeCells count="4">
    <mergeCell ref="A1:C3"/>
    <mergeCell ref="D1:N1"/>
    <mergeCell ref="D2:N2"/>
    <mergeCell ref="D3:N3"/>
  </mergeCells>
  <pageMargins left="0.7" right="0.7" top="0.75" bottom="0.75" header="0.3" footer="0.3"/>
  <pageSetup paperSize="9" scale="5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70CF-83E2-458F-AE7B-4BDAA1FB9A64}">
  <sheetPr>
    <pageSetUpPr fitToPage="1"/>
  </sheetPr>
  <dimension ref="A1:Q20"/>
  <sheetViews>
    <sheetView workbookViewId="0">
      <selection activeCell="C13" sqref="C13"/>
    </sheetView>
  </sheetViews>
  <sheetFormatPr baseColWidth="10" defaultRowHeight="15" x14ac:dyDescent="0.25"/>
  <cols>
    <col min="1" max="1" width="15.7109375" customWidth="1"/>
    <col min="2" max="2" width="24.140625" customWidth="1"/>
    <col min="3" max="3" width="67" bestFit="1" customWidth="1"/>
    <col min="4" max="4" width="13" hidden="1" customWidth="1"/>
    <col min="5" max="6" width="0" hidden="1" customWidth="1"/>
    <col min="7" max="7" width="10.5703125" customWidth="1"/>
    <col min="8" max="8" width="11.7109375" bestFit="1" customWidth="1"/>
    <col min="9" max="9" width="11.5703125" bestFit="1" customWidth="1"/>
    <col min="10" max="10" width="15.140625" bestFit="1" customWidth="1"/>
    <col min="11" max="12" width="11.7109375" bestFit="1" customWidth="1"/>
    <col min="13" max="13" width="18.7109375" customWidth="1"/>
    <col min="14" max="14" width="11.7109375" bestFit="1" customWidth="1"/>
    <col min="15" max="15" width="19.140625" customWidth="1"/>
    <col min="16" max="16" width="14.42578125" bestFit="1" customWidth="1"/>
    <col min="17" max="17" width="15.28515625" bestFit="1" customWidth="1"/>
  </cols>
  <sheetData>
    <row r="1" spans="1:17" ht="15.75" x14ac:dyDescent="0.25">
      <c r="A1" s="344"/>
      <c r="B1" s="345"/>
      <c r="C1" s="346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5"/>
      <c r="P1" s="100" t="s">
        <v>15</v>
      </c>
      <c r="Q1" s="101"/>
    </row>
    <row r="2" spans="1:17" ht="15.75" x14ac:dyDescent="0.25">
      <c r="A2" s="347"/>
      <c r="B2" s="348"/>
      <c r="C2" s="349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8"/>
      <c r="P2" s="100" t="s">
        <v>13</v>
      </c>
      <c r="Q2" s="101"/>
    </row>
    <row r="3" spans="1:17" ht="47.25" x14ac:dyDescent="0.25">
      <c r="A3" s="350"/>
      <c r="B3" s="351"/>
      <c r="C3" s="352"/>
      <c r="D3" s="359" t="s">
        <v>77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1"/>
      <c r="P3" s="100" t="s">
        <v>22</v>
      </c>
      <c r="Q3" s="101"/>
    </row>
    <row r="4" spans="1:17" ht="110.25" x14ac:dyDescent="0.25">
      <c r="A4" s="56" t="s">
        <v>25</v>
      </c>
      <c r="B4" s="56"/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181</v>
      </c>
      <c r="K4" s="57" t="s">
        <v>182</v>
      </c>
      <c r="L4" s="58" t="s">
        <v>194</v>
      </c>
      <c r="M4" s="46" t="s">
        <v>17</v>
      </c>
      <c r="N4" s="46" t="s">
        <v>185</v>
      </c>
      <c r="O4" s="46" t="s">
        <v>1</v>
      </c>
      <c r="P4" s="46" t="s">
        <v>49</v>
      </c>
      <c r="Q4" s="77" t="s">
        <v>19</v>
      </c>
    </row>
    <row r="5" spans="1:17" ht="15.75" x14ac:dyDescent="0.25">
      <c r="A5" s="102">
        <v>45077</v>
      </c>
      <c r="B5" s="130" t="s">
        <v>38</v>
      </c>
      <c r="C5" s="103" t="s">
        <v>251</v>
      </c>
      <c r="D5" s="104"/>
      <c r="E5" s="104"/>
      <c r="F5" s="104"/>
      <c r="G5" s="105">
        <v>0</v>
      </c>
      <c r="H5" s="105">
        <v>10</v>
      </c>
      <c r="I5" s="112">
        <v>95455</v>
      </c>
      <c r="J5" s="107">
        <v>95455</v>
      </c>
      <c r="K5" s="113">
        <v>12</v>
      </c>
      <c r="L5" s="108">
        <f>SUM(H5/30)*(30+N5)-G5</f>
        <v>10.333333333333332</v>
      </c>
      <c r="M5" s="107">
        <f t="shared" ref="M5:M15" si="0">J5*K5</f>
        <v>1145460</v>
      </c>
      <c r="N5" s="109">
        <v>1</v>
      </c>
      <c r="O5" s="104" t="s">
        <v>76</v>
      </c>
      <c r="P5" s="110" t="s">
        <v>29</v>
      </c>
      <c r="Q5" s="101"/>
    </row>
    <row r="6" spans="1:17" ht="15.75" x14ac:dyDescent="0.25">
      <c r="A6" s="102"/>
      <c r="B6" s="214"/>
      <c r="C6" s="213"/>
      <c r="D6" s="104"/>
      <c r="E6" s="104"/>
      <c r="F6" s="104"/>
      <c r="G6" s="104"/>
      <c r="H6" s="104"/>
      <c r="I6" s="112"/>
      <c r="J6" s="107"/>
      <c r="K6" s="113"/>
      <c r="L6" s="108">
        <f>SUM(H6/30)*(35+N6)-G6</f>
        <v>0</v>
      </c>
      <c r="M6" s="107"/>
      <c r="N6" s="116"/>
      <c r="O6" s="104"/>
      <c r="P6" s="110"/>
      <c r="Q6" s="101"/>
    </row>
    <row r="7" spans="1:17" ht="15.75" x14ac:dyDescent="0.25">
      <c r="A7" s="102"/>
      <c r="B7" s="111"/>
      <c r="C7" s="103"/>
      <c r="D7" s="104"/>
      <c r="E7" s="104"/>
      <c r="F7" s="104"/>
      <c r="G7" s="104"/>
      <c r="H7" s="104"/>
      <c r="I7" s="112"/>
      <c r="J7" s="107"/>
      <c r="K7" s="115"/>
      <c r="L7" s="108">
        <f t="shared" ref="L7:L16" si="1">SUM(H7/30)*(30+N7)-G7</f>
        <v>0</v>
      </c>
      <c r="M7" s="107">
        <f t="shared" si="0"/>
        <v>0</v>
      </c>
      <c r="N7" s="116">
        <v>1</v>
      </c>
      <c r="O7" s="104"/>
      <c r="P7" s="110"/>
      <c r="Q7" s="101"/>
    </row>
    <row r="8" spans="1:17" ht="15.75" x14ac:dyDescent="0.25">
      <c r="A8" s="102"/>
      <c r="B8" s="111"/>
      <c r="C8" s="111"/>
      <c r="D8" s="104"/>
      <c r="E8" s="104"/>
      <c r="F8" s="104"/>
      <c r="G8" s="104"/>
      <c r="H8" s="104"/>
      <c r="I8" s="104"/>
      <c r="J8" s="104"/>
      <c r="K8" s="115"/>
      <c r="L8" s="108">
        <f t="shared" si="1"/>
        <v>0</v>
      </c>
      <c r="M8" s="107">
        <f t="shared" si="0"/>
        <v>0</v>
      </c>
      <c r="N8" s="116">
        <v>1</v>
      </c>
      <c r="O8" s="104"/>
      <c r="P8" s="110"/>
      <c r="Q8" s="101"/>
    </row>
    <row r="9" spans="1:17" ht="15.75" x14ac:dyDescent="0.25">
      <c r="A9" s="102"/>
      <c r="B9" s="111"/>
      <c r="C9" s="114"/>
      <c r="D9" s="104"/>
      <c r="E9" s="104"/>
      <c r="F9" s="104"/>
      <c r="G9" s="104"/>
      <c r="H9" s="104"/>
      <c r="I9" s="104"/>
      <c r="J9" s="104"/>
      <c r="K9" s="115"/>
      <c r="L9" s="108">
        <f t="shared" si="1"/>
        <v>0</v>
      </c>
      <c r="M9" s="107">
        <f t="shared" si="0"/>
        <v>0</v>
      </c>
      <c r="N9" s="116">
        <v>1</v>
      </c>
      <c r="O9" s="104"/>
      <c r="P9" s="110"/>
      <c r="Q9" s="101"/>
    </row>
    <row r="10" spans="1:17" ht="15.75" x14ac:dyDescent="0.25">
      <c r="A10" s="102"/>
      <c r="B10" s="111"/>
      <c r="C10" s="117"/>
      <c r="D10" s="104"/>
      <c r="E10" s="104"/>
      <c r="F10" s="104"/>
      <c r="G10" s="104"/>
      <c r="H10" s="104"/>
      <c r="I10" s="104"/>
      <c r="J10" s="104"/>
      <c r="K10" s="115"/>
      <c r="L10" s="108">
        <f t="shared" si="1"/>
        <v>0</v>
      </c>
      <c r="M10" s="107">
        <f t="shared" si="0"/>
        <v>0</v>
      </c>
      <c r="N10" s="116">
        <v>1</v>
      </c>
      <c r="O10" s="104"/>
      <c r="P10" s="110"/>
      <c r="Q10" s="101"/>
    </row>
    <row r="11" spans="1:17" ht="15.75" x14ac:dyDescent="0.25">
      <c r="A11" s="102"/>
      <c r="B11" s="111"/>
      <c r="C11" s="114"/>
      <c r="D11" s="104"/>
      <c r="E11" s="104"/>
      <c r="F11" s="104"/>
      <c r="G11" s="104"/>
      <c r="H11" s="104"/>
      <c r="I11" s="104"/>
      <c r="J11" s="104"/>
      <c r="K11" s="115"/>
      <c r="L11" s="108">
        <f t="shared" si="1"/>
        <v>0</v>
      </c>
      <c r="M11" s="107">
        <f t="shared" si="0"/>
        <v>0</v>
      </c>
      <c r="N11" s="116">
        <v>1</v>
      </c>
      <c r="O11" s="104"/>
      <c r="P11" s="110"/>
      <c r="Q11" s="101"/>
    </row>
    <row r="12" spans="1:17" ht="15.75" x14ac:dyDescent="0.25">
      <c r="A12" s="102"/>
      <c r="B12" s="111"/>
      <c r="C12" s="118"/>
      <c r="D12" s="104"/>
      <c r="E12" s="104"/>
      <c r="F12" s="104"/>
      <c r="G12" s="104"/>
      <c r="H12" s="104"/>
      <c r="I12" s="104"/>
      <c r="J12" s="104"/>
      <c r="K12" s="115"/>
      <c r="L12" s="108">
        <f t="shared" si="1"/>
        <v>0</v>
      </c>
      <c r="M12" s="107">
        <f t="shared" si="0"/>
        <v>0</v>
      </c>
      <c r="N12" s="116">
        <v>1</v>
      </c>
      <c r="O12" s="104"/>
      <c r="P12" s="110"/>
      <c r="Q12" s="101"/>
    </row>
    <row r="13" spans="1:17" ht="15.75" x14ac:dyDescent="0.25">
      <c r="A13" s="102"/>
      <c r="B13" s="111"/>
      <c r="C13" s="114"/>
      <c r="D13" s="104"/>
      <c r="E13" s="104"/>
      <c r="F13" s="104"/>
      <c r="G13" s="104"/>
      <c r="H13" s="104"/>
      <c r="I13" s="104"/>
      <c r="J13" s="104"/>
      <c r="K13" s="115"/>
      <c r="L13" s="108">
        <f t="shared" si="1"/>
        <v>0</v>
      </c>
      <c r="M13" s="107">
        <f t="shared" si="0"/>
        <v>0</v>
      </c>
      <c r="N13" s="116">
        <v>1</v>
      </c>
      <c r="O13" s="104"/>
      <c r="P13" s="110"/>
      <c r="Q13" s="101"/>
    </row>
    <row r="14" spans="1:17" ht="15.75" x14ac:dyDescent="0.25">
      <c r="A14" s="102"/>
      <c r="B14" s="111"/>
      <c r="C14" s="114"/>
      <c r="D14" s="104"/>
      <c r="E14" s="104"/>
      <c r="F14" s="104"/>
      <c r="G14" s="104"/>
      <c r="H14" s="104"/>
      <c r="I14" s="104"/>
      <c r="J14" s="104"/>
      <c r="K14" s="115"/>
      <c r="L14" s="108">
        <f t="shared" si="1"/>
        <v>0</v>
      </c>
      <c r="M14" s="107">
        <f t="shared" si="0"/>
        <v>0</v>
      </c>
      <c r="N14" s="116">
        <v>1</v>
      </c>
      <c r="O14" s="104"/>
      <c r="P14" s="110"/>
      <c r="Q14" s="101"/>
    </row>
    <row r="15" spans="1:17" ht="15.75" x14ac:dyDescent="0.25">
      <c r="A15" s="102"/>
      <c r="B15" s="111"/>
      <c r="C15" s="114"/>
      <c r="D15" s="104"/>
      <c r="E15" s="104"/>
      <c r="F15" s="104"/>
      <c r="G15" s="104"/>
      <c r="H15" s="104"/>
      <c r="I15" s="104"/>
      <c r="J15" s="104"/>
      <c r="K15" s="115"/>
      <c r="L15" s="108">
        <f t="shared" si="1"/>
        <v>0</v>
      </c>
      <c r="M15" s="107">
        <f t="shared" si="0"/>
        <v>0</v>
      </c>
      <c r="N15" s="116">
        <v>1</v>
      </c>
      <c r="O15" s="104"/>
      <c r="P15" s="110"/>
      <c r="Q15" s="101"/>
    </row>
    <row r="16" spans="1:17" ht="15.75" x14ac:dyDescent="0.25">
      <c r="A16" s="102"/>
      <c r="B16" s="104"/>
      <c r="C16" s="114"/>
      <c r="D16" s="104"/>
      <c r="E16" s="104"/>
      <c r="F16" s="104"/>
      <c r="G16" s="104"/>
      <c r="H16" s="104"/>
      <c r="I16" s="104"/>
      <c r="J16" s="104"/>
      <c r="K16" s="119"/>
      <c r="L16" s="108">
        <f t="shared" si="1"/>
        <v>0</v>
      </c>
      <c r="M16" s="120">
        <f>SUM(M5:M15)</f>
        <v>1145460</v>
      </c>
      <c r="N16" s="107"/>
      <c r="O16" s="104"/>
      <c r="P16" s="110"/>
      <c r="Q16" s="101"/>
    </row>
    <row r="17" spans="1:17" ht="15.75" x14ac:dyDescent="0.25">
      <c r="A17" s="128"/>
      <c r="B17" s="121"/>
      <c r="C17" s="129"/>
      <c r="D17" s="121"/>
      <c r="E17" s="122"/>
      <c r="F17" s="122"/>
      <c r="G17" s="122"/>
      <c r="H17" s="121"/>
      <c r="I17" s="122"/>
      <c r="J17" s="122"/>
      <c r="K17" s="123" t="s">
        <v>34</v>
      </c>
      <c r="L17" s="124"/>
      <c r="M17" s="125"/>
      <c r="N17" s="126"/>
      <c r="O17" s="122"/>
      <c r="P17" s="122"/>
      <c r="Q17" s="127"/>
    </row>
    <row r="18" spans="1:17" ht="15.75" x14ac:dyDescent="0.25">
      <c r="A18" s="289"/>
      <c r="B18" s="394" t="s">
        <v>255</v>
      </c>
      <c r="C18" s="394"/>
      <c r="D18" s="394"/>
      <c r="E18" s="394"/>
      <c r="F18" s="394"/>
      <c r="G18" s="394"/>
      <c r="H18" s="122"/>
      <c r="I18" s="122"/>
      <c r="J18" s="122"/>
      <c r="K18" s="125"/>
      <c r="L18" s="126"/>
      <c r="M18" s="122"/>
      <c r="N18" s="122"/>
      <c r="O18" s="127"/>
      <c r="P18" s="127"/>
      <c r="Q18" s="127"/>
    </row>
    <row r="19" spans="1:17" ht="15.75" x14ac:dyDescent="0.25">
      <c r="A19" s="289"/>
      <c r="B19" s="394"/>
      <c r="C19" s="394"/>
      <c r="D19" s="394"/>
      <c r="E19" s="394"/>
      <c r="F19" s="394"/>
      <c r="G19" s="394"/>
      <c r="H19" s="122"/>
      <c r="I19" s="121"/>
      <c r="J19" s="121"/>
      <c r="K19" s="122"/>
      <c r="L19" s="122"/>
      <c r="M19" s="122"/>
      <c r="N19" s="122"/>
      <c r="O19" s="122"/>
      <c r="P19" s="122"/>
      <c r="Q19" s="127"/>
    </row>
    <row r="20" spans="1:17" x14ac:dyDescent="0.25">
      <c r="A20" s="3"/>
      <c r="B20" s="17"/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/>
      <c r="Q20" s="1"/>
    </row>
  </sheetData>
  <mergeCells count="5">
    <mergeCell ref="A1:C3"/>
    <mergeCell ref="D1:O1"/>
    <mergeCell ref="D2:O2"/>
    <mergeCell ref="D3:O3"/>
    <mergeCell ref="B18:G19"/>
  </mergeCells>
  <pageMargins left="0.7" right="0.7" top="0.75" bottom="0.75" header="0.3" footer="0.3"/>
  <pageSetup scale="47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21F9-F926-4563-8395-1C1DD70F38F4}">
  <dimension ref="A1:Q19"/>
  <sheetViews>
    <sheetView workbookViewId="0">
      <selection activeCell="B6" sqref="B6"/>
    </sheetView>
  </sheetViews>
  <sheetFormatPr baseColWidth="10" defaultRowHeight="15" x14ac:dyDescent="0.25"/>
  <cols>
    <col min="3" max="3" width="27.85546875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93" t="s">
        <v>114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4"/>
      <c r="P3" s="7" t="s">
        <v>22</v>
      </c>
      <c r="Q3" s="10"/>
    </row>
    <row r="4" spans="1:17" ht="63.75" x14ac:dyDescent="0.25">
      <c r="A4" s="18" t="s">
        <v>25</v>
      </c>
      <c r="B4" s="18" t="s">
        <v>12</v>
      </c>
      <c r="C4" s="19" t="s">
        <v>11</v>
      </c>
      <c r="D4" s="20" t="s">
        <v>10</v>
      </c>
      <c r="E4" s="19" t="s">
        <v>9</v>
      </c>
      <c r="F4" s="20" t="s">
        <v>8</v>
      </c>
      <c r="G4" s="20" t="s">
        <v>7</v>
      </c>
      <c r="H4" s="20" t="s">
        <v>5</v>
      </c>
      <c r="I4" s="20" t="s">
        <v>2</v>
      </c>
      <c r="J4" s="20" t="s">
        <v>23</v>
      </c>
      <c r="K4" s="21" t="s">
        <v>6</v>
      </c>
      <c r="L4" s="22" t="s">
        <v>20</v>
      </c>
      <c r="M4" s="20" t="s">
        <v>17</v>
      </c>
      <c r="N4" s="20" t="s">
        <v>21</v>
      </c>
      <c r="O4" s="20" t="s">
        <v>1</v>
      </c>
      <c r="P4" s="20" t="s">
        <v>49</v>
      </c>
      <c r="Q4" s="23" t="s">
        <v>19</v>
      </c>
    </row>
    <row r="5" spans="1:17" x14ac:dyDescent="0.25">
      <c r="A5" s="5">
        <v>44707</v>
      </c>
      <c r="B5" s="24" t="s">
        <v>26</v>
      </c>
      <c r="C5" s="31" t="s">
        <v>78</v>
      </c>
      <c r="D5" s="4" t="s">
        <v>46</v>
      </c>
      <c r="E5" s="4" t="s">
        <v>28</v>
      </c>
      <c r="F5" s="4">
        <v>1</v>
      </c>
      <c r="G5" s="28">
        <v>0</v>
      </c>
      <c r="H5" s="28">
        <v>12</v>
      </c>
      <c r="I5" s="29">
        <v>1327</v>
      </c>
      <c r="J5" s="8">
        <v>1560</v>
      </c>
      <c r="K5" s="14">
        <v>50</v>
      </c>
      <c r="L5" s="13">
        <f t="shared" ref="L5:L17" si="0">SUM(H5/30)*(30+N5)-G5</f>
        <v>12.4</v>
      </c>
      <c r="M5" s="8">
        <f t="shared" ref="M5:M17" si="1">J5*K5</f>
        <v>78000</v>
      </c>
      <c r="N5" s="12">
        <v>1</v>
      </c>
      <c r="O5" s="4" t="s">
        <v>75</v>
      </c>
      <c r="P5" s="6" t="s">
        <v>50</v>
      </c>
      <c r="Q5" s="10"/>
    </row>
    <row r="6" spans="1:17" x14ac:dyDescent="0.25">
      <c r="A6" s="5"/>
      <c r="B6" s="24"/>
      <c r="C6" s="31"/>
      <c r="D6" s="4"/>
      <c r="E6" s="4"/>
      <c r="F6" s="4"/>
      <c r="G6" s="28"/>
      <c r="H6" s="28"/>
      <c r="I6" s="29"/>
      <c r="J6" s="8"/>
      <c r="K6" s="14"/>
      <c r="L6" s="13">
        <f t="shared" si="0"/>
        <v>0</v>
      </c>
      <c r="M6" s="8">
        <f t="shared" si="1"/>
        <v>0</v>
      </c>
      <c r="N6" s="12"/>
      <c r="O6" s="4"/>
      <c r="P6" s="6"/>
      <c r="Q6" s="10"/>
    </row>
    <row r="7" spans="1:17" x14ac:dyDescent="0.25">
      <c r="A7" s="5"/>
      <c r="B7" s="24"/>
      <c r="C7" s="31"/>
      <c r="D7" s="4"/>
      <c r="E7" s="4"/>
      <c r="F7" s="4"/>
      <c r="G7" s="4"/>
      <c r="H7" s="4"/>
      <c r="I7" s="29"/>
      <c r="J7" s="8"/>
      <c r="K7" s="14"/>
      <c r="L7" s="13">
        <f t="shared" si="0"/>
        <v>0</v>
      </c>
      <c r="M7" s="8">
        <f t="shared" si="1"/>
        <v>0</v>
      </c>
      <c r="N7" s="27"/>
      <c r="O7" s="4"/>
      <c r="P7" s="6"/>
      <c r="Q7" s="10"/>
    </row>
    <row r="8" spans="1:17" x14ac:dyDescent="0.25">
      <c r="A8" s="5"/>
      <c r="B8" s="24"/>
      <c r="C8" s="31"/>
      <c r="D8" s="4"/>
      <c r="E8" s="4"/>
      <c r="F8" s="4"/>
      <c r="G8" s="4"/>
      <c r="H8" s="4"/>
      <c r="I8" s="29"/>
      <c r="J8" s="8"/>
      <c r="K8" s="14"/>
      <c r="L8" s="13">
        <f t="shared" si="0"/>
        <v>0</v>
      </c>
      <c r="M8" s="8">
        <f t="shared" si="1"/>
        <v>0</v>
      </c>
      <c r="N8" s="27"/>
      <c r="O8" s="4"/>
      <c r="P8" s="6"/>
      <c r="Q8" s="10"/>
    </row>
    <row r="9" spans="1:17" x14ac:dyDescent="0.25">
      <c r="A9" s="5"/>
      <c r="B9" s="24"/>
      <c r="C9" s="24"/>
      <c r="D9" s="4"/>
      <c r="E9" s="4"/>
      <c r="F9" s="4"/>
      <c r="G9" s="4"/>
      <c r="H9" s="4"/>
      <c r="I9" s="8"/>
      <c r="J9" s="41"/>
      <c r="K9" s="14"/>
      <c r="L9" s="13">
        <f t="shared" si="0"/>
        <v>0</v>
      </c>
      <c r="M9" s="8">
        <f t="shared" si="1"/>
        <v>0</v>
      </c>
      <c r="N9" s="27"/>
      <c r="O9" s="4"/>
      <c r="P9" s="6"/>
      <c r="Q9" s="10"/>
    </row>
    <row r="10" spans="1:17" x14ac:dyDescent="0.25">
      <c r="A10" s="5"/>
      <c r="B10" s="24"/>
      <c r="C10" s="31"/>
      <c r="D10" s="4"/>
      <c r="E10" s="4"/>
      <c r="F10" s="4"/>
      <c r="G10" s="4"/>
      <c r="H10" s="4"/>
      <c r="I10" s="8"/>
      <c r="J10" s="41"/>
      <c r="K10" s="14"/>
      <c r="L10" s="13">
        <f t="shared" si="0"/>
        <v>0</v>
      </c>
      <c r="M10" s="8">
        <f t="shared" si="1"/>
        <v>0</v>
      </c>
      <c r="N10" s="27"/>
      <c r="O10" s="4"/>
      <c r="P10" s="6"/>
      <c r="Q10" s="10"/>
    </row>
    <row r="11" spans="1:17" x14ac:dyDescent="0.25">
      <c r="A11" s="5"/>
      <c r="B11" s="24"/>
      <c r="C11" s="37"/>
      <c r="D11" s="4"/>
      <c r="E11" s="4"/>
      <c r="F11" s="4"/>
      <c r="G11" s="4"/>
      <c r="H11" s="4"/>
      <c r="I11" s="8"/>
      <c r="J11" s="41"/>
      <c r="K11" s="14"/>
      <c r="L11" s="13">
        <f t="shared" si="0"/>
        <v>0</v>
      </c>
      <c r="M11" s="8">
        <f t="shared" si="1"/>
        <v>0</v>
      </c>
      <c r="N11" s="27"/>
      <c r="O11" s="4"/>
      <c r="P11" s="6"/>
      <c r="Q11" s="10"/>
    </row>
    <row r="12" spans="1:17" x14ac:dyDescent="0.25">
      <c r="A12" s="5"/>
      <c r="B12" s="24"/>
      <c r="C12" s="30"/>
      <c r="D12" s="4"/>
      <c r="E12" s="4"/>
      <c r="F12" s="4"/>
      <c r="G12" s="4"/>
      <c r="H12" s="4"/>
      <c r="I12" s="8"/>
      <c r="J12" s="41"/>
      <c r="K12" s="14"/>
      <c r="L12" s="13">
        <f t="shared" si="0"/>
        <v>0</v>
      </c>
      <c r="M12" s="8">
        <f t="shared" si="1"/>
        <v>0</v>
      </c>
      <c r="N12" s="27"/>
      <c r="O12" s="4"/>
      <c r="P12" s="6"/>
      <c r="Q12" s="10"/>
    </row>
    <row r="13" spans="1:17" x14ac:dyDescent="0.25">
      <c r="A13" s="5"/>
      <c r="B13" s="24"/>
      <c r="C13" s="38"/>
      <c r="D13" s="4"/>
      <c r="E13" s="4"/>
      <c r="F13" s="4"/>
      <c r="G13" s="4"/>
      <c r="H13" s="4"/>
      <c r="I13" s="8"/>
      <c r="J13" s="41"/>
      <c r="K13" s="14"/>
      <c r="L13" s="13">
        <f t="shared" si="0"/>
        <v>0</v>
      </c>
      <c r="M13" s="8">
        <f t="shared" si="1"/>
        <v>0</v>
      </c>
      <c r="N13" s="27"/>
      <c r="O13" s="4"/>
      <c r="P13" s="6"/>
      <c r="Q13" s="10"/>
    </row>
    <row r="14" spans="1:17" x14ac:dyDescent="0.25">
      <c r="A14" s="5"/>
      <c r="B14" s="24"/>
      <c r="C14" s="38"/>
      <c r="D14" s="4"/>
      <c r="E14" s="4"/>
      <c r="F14" s="4"/>
      <c r="G14" s="4"/>
      <c r="H14" s="4"/>
      <c r="I14" s="8"/>
      <c r="J14" s="41"/>
      <c r="K14" s="14"/>
      <c r="L14" s="13">
        <f t="shared" si="0"/>
        <v>0</v>
      </c>
      <c r="M14" s="8">
        <f t="shared" si="1"/>
        <v>0</v>
      </c>
      <c r="N14" s="27"/>
      <c r="O14" s="4"/>
      <c r="P14" s="6"/>
      <c r="Q14" s="10"/>
    </row>
    <row r="15" spans="1:17" x14ac:dyDescent="0.25">
      <c r="A15" s="5"/>
      <c r="B15" s="24"/>
      <c r="C15" s="31"/>
      <c r="D15" s="4"/>
      <c r="E15" s="4"/>
      <c r="F15" s="4"/>
      <c r="G15" s="4"/>
      <c r="H15" s="4"/>
      <c r="I15" s="8"/>
      <c r="J15" s="41"/>
      <c r="K15" s="14"/>
      <c r="L15" s="13">
        <f t="shared" si="0"/>
        <v>0</v>
      </c>
      <c r="M15" s="8">
        <f t="shared" si="1"/>
        <v>0</v>
      </c>
      <c r="N15" s="27"/>
      <c r="O15" s="4"/>
      <c r="P15" s="6"/>
      <c r="Q15" s="10"/>
    </row>
    <row r="16" spans="1:17" x14ac:dyDescent="0.25">
      <c r="A16" s="5"/>
      <c r="B16" s="24"/>
      <c r="C16" s="31"/>
      <c r="D16" s="4"/>
      <c r="E16" s="4"/>
      <c r="F16" s="4"/>
      <c r="G16" s="4"/>
      <c r="H16" s="4"/>
      <c r="I16" s="8"/>
      <c r="J16" s="41"/>
      <c r="K16" s="14"/>
      <c r="L16" s="13">
        <f t="shared" si="0"/>
        <v>0</v>
      </c>
      <c r="M16" s="8">
        <f t="shared" si="1"/>
        <v>0</v>
      </c>
      <c r="N16" s="27"/>
      <c r="O16" s="4"/>
      <c r="P16" s="6"/>
      <c r="Q16" s="10"/>
    </row>
    <row r="17" spans="1:17" x14ac:dyDescent="0.25">
      <c r="A17" s="5"/>
      <c r="B17" s="24"/>
      <c r="C17" s="30"/>
      <c r="D17" s="4"/>
      <c r="E17" s="4"/>
      <c r="F17" s="4"/>
      <c r="G17" s="4"/>
      <c r="H17" s="4"/>
      <c r="I17" s="8"/>
      <c r="J17" s="41"/>
      <c r="K17" s="14"/>
      <c r="L17" s="13">
        <f t="shared" si="0"/>
        <v>0</v>
      </c>
      <c r="M17" s="8">
        <f t="shared" si="1"/>
        <v>0</v>
      </c>
      <c r="N17" s="27"/>
      <c r="O17" s="4"/>
      <c r="P17" s="6"/>
      <c r="Q17" s="10"/>
    </row>
    <row r="18" spans="1:17" x14ac:dyDescent="0.25">
      <c r="A18" s="5"/>
      <c r="B18" s="4"/>
      <c r="C18" s="31"/>
      <c r="D18" s="4"/>
      <c r="E18" s="4"/>
      <c r="F18" s="4"/>
      <c r="G18" s="4"/>
      <c r="H18" s="4"/>
      <c r="I18" s="4"/>
      <c r="J18" s="4"/>
      <c r="K18" s="16">
        <f>SUM(K5:K17)</f>
        <v>50</v>
      </c>
      <c r="L18" s="13">
        <f>SUM(L5:L17)</f>
        <v>12.4</v>
      </c>
      <c r="M18" s="11">
        <f>SUM(M5:M17)</f>
        <v>78000</v>
      </c>
      <c r="N18" s="8"/>
      <c r="O18" s="4"/>
      <c r="P18" s="6"/>
      <c r="Q18" s="10"/>
    </row>
    <row r="19" spans="1:17" x14ac:dyDescent="0.25">
      <c r="A19" s="3"/>
      <c r="B19" s="2"/>
      <c r="C19" s="32"/>
      <c r="D19" s="2"/>
      <c r="E19" s="2"/>
      <c r="F19" s="2"/>
      <c r="G19" s="2"/>
      <c r="H19" s="15" t="s">
        <v>42</v>
      </c>
      <c r="I19" s="2"/>
      <c r="J19" s="2"/>
      <c r="K19" s="33" t="s">
        <v>34</v>
      </c>
      <c r="L19" s="34"/>
      <c r="M19" s="35"/>
      <c r="N19" s="36"/>
      <c r="O19" s="2"/>
      <c r="P19" s="2"/>
      <c r="Q19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06A0-AE31-40C3-AFDC-8118A45DD486}">
  <sheetPr>
    <tabColor rgb="FF00B0F0"/>
    <pageSetUpPr fitToPage="1"/>
  </sheetPr>
  <dimension ref="A1:S34"/>
  <sheetViews>
    <sheetView workbookViewId="0">
      <selection activeCell="C13" sqref="C13"/>
    </sheetView>
  </sheetViews>
  <sheetFormatPr baseColWidth="10" defaultRowHeight="12.75" x14ac:dyDescent="0.2"/>
  <cols>
    <col min="1" max="1" width="12.7109375" style="3" bestFit="1" customWidth="1"/>
    <col min="2" max="2" width="20.85546875" style="3" customWidth="1"/>
    <col min="3" max="3" width="60.7109375" style="2" bestFit="1" customWidth="1"/>
    <col min="4" max="4" width="13.28515625" style="2" hidden="1" customWidth="1"/>
    <col min="5" max="5" width="0.140625" style="2" hidden="1" customWidth="1"/>
    <col min="6" max="6" width="14.5703125" style="2" hidden="1" customWidth="1"/>
    <col min="7" max="7" width="10.7109375" style="2" bestFit="1" customWidth="1"/>
    <col min="8" max="8" width="11.42578125" style="2" bestFit="1" customWidth="1"/>
    <col min="9" max="9" width="29.28515625" style="2" bestFit="1" customWidth="1"/>
    <col min="10" max="10" width="12.85546875" style="2" bestFit="1" customWidth="1"/>
    <col min="11" max="11" width="11.28515625" style="2" bestFit="1" customWidth="1"/>
    <col min="12" max="12" width="16.7109375" style="2" customWidth="1"/>
    <col min="13" max="13" width="15.42578125" style="2" customWidth="1"/>
    <col min="14" max="14" width="7.5703125" style="2" hidden="1" customWidth="1"/>
    <col min="15" max="15" width="30.85546875" style="2" hidden="1" customWidth="1"/>
    <col min="16" max="16" width="13.140625" style="2" customWidth="1"/>
    <col min="17" max="17" width="12.7109375" style="2" bestFit="1" customWidth="1"/>
    <col min="18" max="18" width="16.85546875" style="2" customWidth="1"/>
    <col min="19" max="19" width="14.5703125" style="1" bestFit="1" customWidth="1"/>
    <col min="20" max="262" width="11.42578125" style="1"/>
    <col min="263" max="263" width="12.140625" style="1" customWidth="1"/>
    <col min="264" max="264" width="33.140625" style="1" customWidth="1"/>
    <col min="265" max="265" width="19.7109375" style="1" customWidth="1"/>
    <col min="266" max="266" width="32.140625" style="1" customWidth="1"/>
    <col min="267" max="267" width="24.42578125" style="1" customWidth="1"/>
    <col min="268" max="268" width="21.42578125" style="1" customWidth="1"/>
    <col min="269" max="269" width="15.5703125" style="1" customWidth="1"/>
    <col min="270" max="270" width="21.85546875" style="1" customWidth="1"/>
    <col min="271" max="271" width="13.85546875" style="1" customWidth="1"/>
    <col min="272" max="272" width="14" style="1" customWidth="1"/>
    <col min="273" max="273" width="29" style="1" customWidth="1"/>
    <col min="274" max="518" width="11.42578125" style="1"/>
    <col min="519" max="519" width="12.140625" style="1" customWidth="1"/>
    <col min="520" max="520" width="33.140625" style="1" customWidth="1"/>
    <col min="521" max="521" width="19.7109375" style="1" customWidth="1"/>
    <col min="522" max="522" width="32.140625" style="1" customWidth="1"/>
    <col min="523" max="523" width="24.42578125" style="1" customWidth="1"/>
    <col min="524" max="524" width="21.42578125" style="1" customWidth="1"/>
    <col min="525" max="525" width="15.5703125" style="1" customWidth="1"/>
    <col min="526" max="526" width="21.85546875" style="1" customWidth="1"/>
    <col min="527" max="527" width="13.85546875" style="1" customWidth="1"/>
    <col min="528" max="528" width="14" style="1" customWidth="1"/>
    <col min="529" max="529" width="29" style="1" customWidth="1"/>
    <col min="530" max="774" width="11.42578125" style="1"/>
    <col min="775" max="775" width="12.140625" style="1" customWidth="1"/>
    <col min="776" max="776" width="33.140625" style="1" customWidth="1"/>
    <col min="777" max="777" width="19.7109375" style="1" customWidth="1"/>
    <col min="778" max="778" width="32.140625" style="1" customWidth="1"/>
    <col min="779" max="779" width="24.42578125" style="1" customWidth="1"/>
    <col min="780" max="780" width="21.42578125" style="1" customWidth="1"/>
    <col min="781" max="781" width="15.5703125" style="1" customWidth="1"/>
    <col min="782" max="782" width="21.85546875" style="1" customWidth="1"/>
    <col min="783" max="783" width="13.85546875" style="1" customWidth="1"/>
    <col min="784" max="784" width="14" style="1" customWidth="1"/>
    <col min="785" max="785" width="29" style="1" customWidth="1"/>
    <col min="786" max="1030" width="11.42578125" style="1"/>
    <col min="1031" max="1031" width="12.140625" style="1" customWidth="1"/>
    <col min="1032" max="1032" width="33.140625" style="1" customWidth="1"/>
    <col min="1033" max="1033" width="19.7109375" style="1" customWidth="1"/>
    <col min="1034" max="1034" width="32.140625" style="1" customWidth="1"/>
    <col min="1035" max="1035" width="24.42578125" style="1" customWidth="1"/>
    <col min="1036" max="1036" width="21.42578125" style="1" customWidth="1"/>
    <col min="1037" max="1037" width="15.5703125" style="1" customWidth="1"/>
    <col min="1038" max="1038" width="21.85546875" style="1" customWidth="1"/>
    <col min="1039" max="1039" width="13.85546875" style="1" customWidth="1"/>
    <col min="1040" max="1040" width="14" style="1" customWidth="1"/>
    <col min="1041" max="1041" width="29" style="1" customWidth="1"/>
    <col min="1042" max="1286" width="11.42578125" style="1"/>
    <col min="1287" max="1287" width="12.140625" style="1" customWidth="1"/>
    <col min="1288" max="1288" width="33.140625" style="1" customWidth="1"/>
    <col min="1289" max="1289" width="19.7109375" style="1" customWidth="1"/>
    <col min="1290" max="1290" width="32.140625" style="1" customWidth="1"/>
    <col min="1291" max="1291" width="24.42578125" style="1" customWidth="1"/>
    <col min="1292" max="1292" width="21.42578125" style="1" customWidth="1"/>
    <col min="1293" max="1293" width="15.5703125" style="1" customWidth="1"/>
    <col min="1294" max="1294" width="21.85546875" style="1" customWidth="1"/>
    <col min="1295" max="1295" width="13.85546875" style="1" customWidth="1"/>
    <col min="1296" max="1296" width="14" style="1" customWidth="1"/>
    <col min="1297" max="1297" width="29" style="1" customWidth="1"/>
    <col min="1298" max="1542" width="11.42578125" style="1"/>
    <col min="1543" max="1543" width="12.140625" style="1" customWidth="1"/>
    <col min="1544" max="1544" width="33.140625" style="1" customWidth="1"/>
    <col min="1545" max="1545" width="19.7109375" style="1" customWidth="1"/>
    <col min="1546" max="1546" width="32.140625" style="1" customWidth="1"/>
    <col min="1547" max="1547" width="24.42578125" style="1" customWidth="1"/>
    <col min="1548" max="1548" width="21.42578125" style="1" customWidth="1"/>
    <col min="1549" max="1549" width="15.5703125" style="1" customWidth="1"/>
    <col min="1550" max="1550" width="21.85546875" style="1" customWidth="1"/>
    <col min="1551" max="1551" width="13.85546875" style="1" customWidth="1"/>
    <col min="1552" max="1552" width="14" style="1" customWidth="1"/>
    <col min="1553" max="1553" width="29" style="1" customWidth="1"/>
    <col min="1554" max="1798" width="11.42578125" style="1"/>
    <col min="1799" max="1799" width="12.140625" style="1" customWidth="1"/>
    <col min="1800" max="1800" width="33.140625" style="1" customWidth="1"/>
    <col min="1801" max="1801" width="19.7109375" style="1" customWidth="1"/>
    <col min="1802" max="1802" width="32.140625" style="1" customWidth="1"/>
    <col min="1803" max="1803" width="24.42578125" style="1" customWidth="1"/>
    <col min="1804" max="1804" width="21.42578125" style="1" customWidth="1"/>
    <col min="1805" max="1805" width="15.5703125" style="1" customWidth="1"/>
    <col min="1806" max="1806" width="21.85546875" style="1" customWidth="1"/>
    <col min="1807" max="1807" width="13.85546875" style="1" customWidth="1"/>
    <col min="1808" max="1808" width="14" style="1" customWidth="1"/>
    <col min="1809" max="1809" width="29" style="1" customWidth="1"/>
    <col min="1810" max="2054" width="11.42578125" style="1"/>
    <col min="2055" max="2055" width="12.140625" style="1" customWidth="1"/>
    <col min="2056" max="2056" width="33.140625" style="1" customWidth="1"/>
    <col min="2057" max="2057" width="19.7109375" style="1" customWidth="1"/>
    <col min="2058" max="2058" width="32.140625" style="1" customWidth="1"/>
    <col min="2059" max="2059" width="24.42578125" style="1" customWidth="1"/>
    <col min="2060" max="2060" width="21.42578125" style="1" customWidth="1"/>
    <col min="2061" max="2061" width="15.5703125" style="1" customWidth="1"/>
    <col min="2062" max="2062" width="21.85546875" style="1" customWidth="1"/>
    <col min="2063" max="2063" width="13.85546875" style="1" customWidth="1"/>
    <col min="2064" max="2064" width="14" style="1" customWidth="1"/>
    <col min="2065" max="2065" width="29" style="1" customWidth="1"/>
    <col min="2066" max="2310" width="11.42578125" style="1"/>
    <col min="2311" max="2311" width="12.140625" style="1" customWidth="1"/>
    <col min="2312" max="2312" width="33.140625" style="1" customWidth="1"/>
    <col min="2313" max="2313" width="19.7109375" style="1" customWidth="1"/>
    <col min="2314" max="2314" width="32.140625" style="1" customWidth="1"/>
    <col min="2315" max="2315" width="24.42578125" style="1" customWidth="1"/>
    <col min="2316" max="2316" width="21.42578125" style="1" customWidth="1"/>
    <col min="2317" max="2317" width="15.5703125" style="1" customWidth="1"/>
    <col min="2318" max="2318" width="21.85546875" style="1" customWidth="1"/>
    <col min="2319" max="2319" width="13.85546875" style="1" customWidth="1"/>
    <col min="2320" max="2320" width="14" style="1" customWidth="1"/>
    <col min="2321" max="2321" width="29" style="1" customWidth="1"/>
    <col min="2322" max="2566" width="11.42578125" style="1"/>
    <col min="2567" max="2567" width="12.140625" style="1" customWidth="1"/>
    <col min="2568" max="2568" width="33.140625" style="1" customWidth="1"/>
    <col min="2569" max="2569" width="19.7109375" style="1" customWidth="1"/>
    <col min="2570" max="2570" width="32.140625" style="1" customWidth="1"/>
    <col min="2571" max="2571" width="24.42578125" style="1" customWidth="1"/>
    <col min="2572" max="2572" width="21.42578125" style="1" customWidth="1"/>
    <col min="2573" max="2573" width="15.5703125" style="1" customWidth="1"/>
    <col min="2574" max="2574" width="21.85546875" style="1" customWidth="1"/>
    <col min="2575" max="2575" width="13.85546875" style="1" customWidth="1"/>
    <col min="2576" max="2576" width="14" style="1" customWidth="1"/>
    <col min="2577" max="2577" width="29" style="1" customWidth="1"/>
    <col min="2578" max="2822" width="11.42578125" style="1"/>
    <col min="2823" max="2823" width="12.140625" style="1" customWidth="1"/>
    <col min="2824" max="2824" width="33.140625" style="1" customWidth="1"/>
    <col min="2825" max="2825" width="19.7109375" style="1" customWidth="1"/>
    <col min="2826" max="2826" width="32.140625" style="1" customWidth="1"/>
    <col min="2827" max="2827" width="24.42578125" style="1" customWidth="1"/>
    <col min="2828" max="2828" width="21.42578125" style="1" customWidth="1"/>
    <col min="2829" max="2829" width="15.5703125" style="1" customWidth="1"/>
    <col min="2830" max="2830" width="21.85546875" style="1" customWidth="1"/>
    <col min="2831" max="2831" width="13.85546875" style="1" customWidth="1"/>
    <col min="2832" max="2832" width="14" style="1" customWidth="1"/>
    <col min="2833" max="2833" width="29" style="1" customWidth="1"/>
    <col min="2834" max="3078" width="11.42578125" style="1"/>
    <col min="3079" max="3079" width="12.140625" style="1" customWidth="1"/>
    <col min="3080" max="3080" width="33.140625" style="1" customWidth="1"/>
    <col min="3081" max="3081" width="19.7109375" style="1" customWidth="1"/>
    <col min="3082" max="3082" width="32.140625" style="1" customWidth="1"/>
    <col min="3083" max="3083" width="24.42578125" style="1" customWidth="1"/>
    <col min="3084" max="3084" width="21.42578125" style="1" customWidth="1"/>
    <col min="3085" max="3085" width="15.5703125" style="1" customWidth="1"/>
    <col min="3086" max="3086" width="21.85546875" style="1" customWidth="1"/>
    <col min="3087" max="3087" width="13.85546875" style="1" customWidth="1"/>
    <col min="3088" max="3088" width="14" style="1" customWidth="1"/>
    <col min="3089" max="3089" width="29" style="1" customWidth="1"/>
    <col min="3090" max="3334" width="11.42578125" style="1"/>
    <col min="3335" max="3335" width="12.140625" style="1" customWidth="1"/>
    <col min="3336" max="3336" width="33.140625" style="1" customWidth="1"/>
    <col min="3337" max="3337" width="19.7109375" style="1" customWidth="1"/>
    <col min="3338" max="3338" width="32.140625" style="1" customWidth="1"/>
    <col min="3339" max="3339" width="24.42578125" style="1" customWidth="1"/>
    <col min="3340" max="3340" width="21.42578125" style="1" customWidth="1"/>
    <col min="3341" max="3341" width="15.5703125" style="1" customWidth="1"/>
    <col min="3342" max="3342" width="21.85546875" style="1" customWidth="1"/>
    <col min="3343" max="3343" width="13.85546875" style="1" customWidth="1"/>
    <col min="3344" max="3344" width="14" style="1" customWidth="1"/>
    <col min="3345" max="3345" width="29" style="1" customWidth="1"/>
    <col min="3346" max="3590" width="11.42578125" style="1"/>
    <col min="3591" max="3591" width="12.140625" style="1" customWidth="1"/>
    <col min="3592" max="3592" width="33.140625" style="1" customWidth="1"/>
    <col min="3593" max="3593" width="19.7109375" style="1" customWidth="1"/>
    <col min="3594" max="3594" width="32.140625" style="1" customWidth="1"/>
    <col min="3595" max="3595" width="24.42578125" style="1" customWidth="1"/>
    <col min="3596" max="3596" width="21.42578125" style="1" customWidth="1"/>
    <col min="3597" max="3597" width="15.5703125" style="1" customWidth="1"/>
    <col min="3598" max="3598" width="21.85546875" style="1" customWidth="1"/>
    <col min="3599" max="3599" width="13.85546875" style="1" customWidth="1"/>
    <col min="3600" max="3600" width="14" style="1" customWidth="1"/>
    <col min="3601" max="3601" width="29" style="1" customWidth="1"/>
    <col min="3602" max="3846" width="11.42578125" style="1"/>
    <col min="3847" max="3847" width="12.140625" style="1" customWidth="1"/>
    <col min="3848" max="3848" width="33.140625" style="1" customWidth="1"/>
    <col min="3849" max="3849" width="19.7109375" style="1" customWidth="1"/>
    <col min="3850" max="3850" width="32.140625" style="1" customWidth="1"/>
    <col min="3851" max="3851" width="24.42578125" style="1" customWidth="1"/>
    <col min="3852" max="3852" width="21.42578125" style="1" customWidth="1"/>
    <col min="3853" max="3853" width="15.5703125" style="1" customWidth="1"/>
    <col min="3854" max="3854" width="21.85546875" style="1" customWidth="1"/>
    <col min="3855" max="3855" width="13.85546875" style="1" customWidth="1"/>
    <col min="3856" max="3856" width="14" style="1" customWidth="1"/>
    <col min="3857" max="3857" width="29" style="1" customWidth="1"/>
    <col min="3858" max="4102" width="11.42578125" style="1"/>
    <col min="4103" max="4103" width="12.140625" style="1" customWidth="1"/>
    <col min="4104" max="4104" width="33.140625" style="1" customWidth="1"/>
    <col min="4105" max="4105" width="19.7109375" style="1" customWidth="1"/>
    <col min="4106" max="4106" width="32.140625" style="1" customWidth="1"/>
    <col min="4107" max="4107" width="24.42578125" style="1" customWidth="1"/>
    <col min="4108" max="4108" width="21.42578125" style="1" customWidth="1"/>
    <col min="4109" max="4109" width="15.5703125" style="1" customWidth="1"/>
    <col min="4110" max="4110" width="21.85546875" style="1" customWidth="1"/>
    <col min="4111" max="4111" width="13.85546875" style="1" customWidth="1"/>
    <col min="4112" max="4112" width="14" style="1" customWidth="1"/>
    <col min="4113" max="4113" width="29" style="1" customWidth="1"/>
    <col min="4114" max="4358" width="11.42578125" style="1"/>
    <col min="4359" max="4359" width="12.140625" style="1" customWidth="1"/>
    <col min="4360" max="4360" width="33.140625" style="1" customWidth="1"/>
    <col min="4361" max="4361" width="19.7109375" style="1" customWidth="1"/>
    <col min="4362" max="4362" width="32.140625" style="1" customWidth="1"/>
    <col min="4363" max="4363" width="24.42578125" style="1" customWidth="1"/>
    <col min="4364" max="4364" width="21.42578125" style="1" customWidth="1"/>
    <col min="4365" max="4365" width="15.5703125" style="1" customWidth="1"/>
    <col min="4366" max="4366" width="21.85546875" style="1" customWidth="1"/>
    <col min="4367" max="4367" width="13.85546875" style="1" customWidth="1"/>
    <col min="4368" max="4368" width="14" style="1" customWidth="1"/>
    <col min="4369" max="4369" width="29" style="1" customWidth="1"/>
    <col min="4370" max="4614" width="11.42578125" style="1"/>
    <col min="4615" max="4615" width="12.140625" style="1" customWidth="1"/>
    <col min="4616" max="4616" width="33.140625" style="1" customWidth="1"/>
    <col min="4617" max="4617" width="19.7109375" style="1" customWidth="1"/>
    <col min="4618" max="4618" width="32.140625" style="1" customWidth="1"/>
    <col min="4619" max="4619" width="24.42578125" style="1" customWidth="1"/>
    <col min="4620" max="4620" width="21.42578125" style="1" customWidth="1"/>
    <col min="4621" max="4621" width="15.5703125" style="1" customWidth="1"/>
    <col min="4622" max="4622" width="21.85546875" style="1" customWidth="1"/>
    <col min="4623" max="4623" width="13.85546875" style="1" customWidth="1"/>
    <col min="4624" max="4624" width="14" style="1" customWidth="1"/>
    <col min="4625" max="4625" width="29" style="1" customWidth="1"/>
    <col min="4626" max="4870" width="11.42578125" style="1"/>
    <col min="4871" max="4871" width="12.140625" style="1" customWidth="1"/>
    <col min="4872" max="4872" width="33.140625" style="1" customWidth="1"/>
    <col min="4873" max="4873" width="19.7109375" style="1" customWidth="1"/>
    <col min="4874" max="4874" width="32.140625" style="1" customWidth="1"/>
    <col min="4875" max="4875" width="24.42578125" style="1" customWidth="1"/>
    <col min="4876" max="4876" width="21.42578125" style="1" customWidth="1"/>
    <col min="4877" max="4877" width="15.5703125" style="1" customWidth="1"/>
    <col min="4878" max="4878" width="21.85546875" style="1" customWidth="1"/>
    <col min="4879" max="4879" width="13.85546875" style="1" customWidth="1"/>
    <col min="4880" max="4880" width="14" style="1" customWidth="1"/>
    <col min="4881" max="4881" width="29" style="1" customWidth="1"/>
    <col min="4882" max="5126" width="11.42578125" style="1"/>
    <col min="5127" max="5127" width="12.140625" style="1" customWidth="1"/>
    <col min="5128" max="5128" width="33.140625" style="1" customWidth="1"/>
    <col min="5129" max="5129" width="19.7109375" style="1" customWidth="1"/>
    <col min="5130" max="5130" width="32.140625" style="1" customWidth="1"/>
    <col min="5131" max="5131" width="24.42578125" style="1" customWidth="1"/>
    <col min="5132" max="5132" width="21.42578125" style="1" customWidth="1"/>
    <col min="5133" max="5133" width="15.5703125" style="1" customWidth="1"/>
    <col min="5134" max="5134" width="21.85546875" style="1" customWidth="1"/>
    <col min="5135" max="5135" width="13.85546875" style="1" customWidth="1"/>
    <col min="5136" max="5136" width="14" style="1" customWidth="1"/>
    <col min="5137" max="5137" width="29" style="1" customWidth="1"/>
    <col min="5138" max="5382" width="11.42578125" style="1"/>
    <col min="5383" max="5383" width="12.140625" style="1" customWidth="1"/>
    <col min="5384" max="5384" width="33.140625" style="1" customWidth="1"/>
    <col min="5385" max="5385" width="19.7109375" style="1" customWidth="1"/>
    <col min="5386" max="5386" width="32.140625" style="1" customWidth="1"/>
    <col min="5387" max="5387" width="24.42578125" style="1" customWidth="1"/>
    <col min="5388" max="5388" width="21.42578125" style="1" customWidth="1"/>
    <col min="5389" max="5389" width="15.5703125" style="1" customWidth="1"/>
    <col min="5390" max="5390" width="21.85546875" style="1" customWidth="1"/>
    <col min="5391" max="5391" width="13.85546875" style="1" customWidth="1"/>
    <col min="5392" max="5392" width="14" style="1" customWidth="1"/>
    <col min="5393" max="5393" width="29" style="1" customWidth="1"/>
    <col min="5394" max="5638" width="11.42578125" style="1"/>
    <col min="5639" max="5639" width="12.140625" style="1" customWidth="1"/>
    <col min="5640" max="5640" width="33.140625" style="1" customWidth="1"/>
    <col min="5641" max="5641" width="19.7109375" style="1" customWidth="1"/>
    <col min="5642" max="5642" width="32.140625" style="1" customWidth="1"/>
    <col min="5643" max="5643" width="24.42578125" style="1" customWidth="1"/>
    <col min="5644" max="5644" width="21.42578125" style="1" customWidth="1"/>
    <col min="5645" max="5645" width="15.5703125" style="1" customWidth="1"/>
    <col min="5646" max="5646" width="21.85546875" style="1" customWidth="1"/>
    <col min="5647" max="5647" width="13.85546875" style="1" customWidth="1"/>
    <col min="5648" max="5648" width="14" style="1" customWidth="1"/>
    <col min="5649" max="5649" width="29" style="1" customWidth="1"/>
    <col min="5650" max="5894" width="11.42578125" style="1"/>
    <col min="5895" max="5895" width="12.140625" style="1" customWidth="1"/>
    <col min="5896" max="5896" width="33.140625" style="1" customWidth="1"/>
    <col min="5897" max="5897" width="19.7109375" style="1" customWidth="1"/>
    <col min="5898" max="5898" width="32.140625" style="1" customWidth="1"/>
    <col min="5899" max="5899" width="24.42578125" style="1" customWidth="1"/>
    <col min="5900" max="5900" width="21.42578125" style="1" customWidth="1"/>
    <col min="5901" max="5901" width="15.5703125" style="1" customWidth="1"/>
    <col min="5902" max="5902" width="21.85546875" style="1" customWidth="1"/>
    <col min="5903" max="5903" width="13.85546875" style="1" customWidth="1"/>
    <col min="5904" max="5904" width="14" style="1" customWidth="1"/>
    <col min="5905" max="5905" width="29" style="1" customWidth="1"/>
    <col min="5906" max="6150" width="11.42578125" style="1"/>
    <col min="6151" max="6151" width="12.140625" style="1" customWidth="1"/>
    <col min="6152" max="6152" width="33.140625" style="1" customWidth="1"/>
    <col min="6153" max="6153" width="19.7109375" style="1" customWidth="1"/>
    <col min="6154" max="6154" width="32.140625" style="1" customWidth="1"/>
    <col min="6155" max="6155" width="24.42578125" style="1" customWidth="1"/>
    <col min="6156" max="6156" width="21.42578125" style="1" customWidth="1"/>
    <col min="6157" max="6157" width="15.5703125" style="1" customWidth="1"/>
    <col min="6158" max="6158" width="21.85546875" style="1" customWidth="1"/>
    <col min="6159" max="6159" width="13.85546875" style="1" customWidth="1"/>
    <col min="6160" max="6160" width="14" style="1" customWidth="1"/>
    <col min="6161" max="6161" width="29" style="1" customWidth="1"/>
    <col min="6162" max="6406" width="11.42578125" style="1"/>
    <col min="6407" max="6407" width="12.140625" style="1" customWidth="1"/>
    <col min="6408" max="6408" width="33.140625" style="1" customWidth="1"/>
    <col min="6409" max="6409" width="19.7109375" style="1" customWidth="1"/>
    <col min="6410" max="6410" width="32.140625" style="1" customWidth="1"/>
    <col min="6411" max="6411" width="24.42578125" style="1" customWidth="1"/>
    <col min="6412" max="6412" width="21.42578125" style="1" customWidth="1"/>
    <col min="6413" max="6413" width="15.5703125" style="1" customWidth="1"/>
    <col min="6414" max="6414" width="21.85546875" style="1" customWidth="1"/>
    <col min="6415" max="6415" width="13.85546875" style="1" customWidth="1"/>
    <col min="6416" max="6416" width="14" style="1" customWidth="1"/>
    <col min="6417" max="6417" width="29" style="1" customWidth="1"/>
    <col min="6418" max="6662" width="11.42578125" style="1"/>
    <col min="6663" max="6663" width="12.140625" style="1" customWidth="1"/>
    <col min="6664" max="6664" width="33.140625" style="1" customWidth="1"/>
    <col min="6665" max="6665" width="19.7109375" style="1" customWidth="1"/>
    <col min="6666" max="6666" width="32.140625" style="1" customWidth="1"/>
    <col min="6667" max="6667" width="24.42578125" style="1" customWidth="1"/>
    <col min="6668" max="6668" width="21.42578125" style="1" customWidth="1"/>
    <col min="6669" max="6669" width="15.5703125" style="1" customWidth="1"/>
    <col min="6670" max="6670" width="21.85546875" style="1" customWidth="1"/>
    <col min="6671" max="6671" width="13.85546875" style="1" customWidth="1"/>
    <col min="6672" max="6672" width="14" style="1" customWidth="1"/>
    <col min="6673" max="6673" width="29" style="1" customWidth="1"/>
    <col min="6674" max="6918" width="11.42578125" style="1"/>
    <col min="6919" max="6919" width="12.140625" style="1" customWidth="1"/>
    <col min="6920" max="6920" width="33.140625" style="1" customWidth="1"/>
    <col min="6921" max="6921" width="19.7109375" style="1" customWidth="1"/>
    <col min="6922" max="6922" width="32.140625" style="1" customWidth="1"/>
    <col min="6923" max="6923" width="24.42578125" style="1" customWidth="1"/>
    <col min="6924" max="6924" width="21.42578125" style="1" customWidth="1"/>
    <col min="6925" max="6925" width="15.5703125" style="1" customWidth="1"/>
    <col min="6926" max="6926" width="21.85546875" style="1" customWidth="1"/>
    <col min="6927" max="6927" width="13.85546875" style="1" customWidth="1"/>
    <col min="6928" max="6928" width="14" style="1" customWidth="1"/>
    <col min="6929" max="6929" width="29" style="1" customWidth="1"/>
    <col min="6930" max="7174" width="11.42578125" style="1"/>
    <col min="7175" max="7175" width="12.140625" style="1" customWidth="1"/>
    <col min="7176" max="7176" width="33.140625" style="1" customWidth="1"/>
    <col min="7177" max="7177" width="19.7109375" style="1" customWidth="1"/>
    <col min="7178" max="7178" width="32.140625" style="1" customWidth="1"/>
    <col min="7179" max="7179" width="24.42578125" style="1" customWidth="1"/>
    <col min="7180" max="7180" width="21.42578125" style="1" customWidth="1"/>
    <col min="7181" max="7181" width="15.5703125" style="1" customWidth="1"/>
    <col min="7182" max="7182" width="21.85546875" style="1" customWidth="1"/>
    <col min="7183" max="7183" width="13.85546875" style="1" customWidth="1"/>
    <col min="7184" max="7184" width="14" style="1" customWidth="1"/>
    <col min="7185" max="7185" width="29" style="1" customWidth="1"/>
    <col min="7186" max="7430" width="11.42578125" style="1"/>
    <col min="7431" max="7431" width="12.140625" style="1" customWidth="1"/>
    <col min="7432" max="7432" width="33.140625" style="1" customWidth="1"/>
    <col min="7433" max="7433" width="19.7109375" style="1" customWidth="1"/>
    <col min="7434" max="7434" width="32.140625" style="1" customWidth="1"/>
    <col min="7435" max="7435" width="24.42578125" style="1" customWidth="1"/>
    <col min="7436" max="7436" width="21.42578125" style="1" customWidth="1"/>
    <col min="7437" max="7437" width="15.5703125" style="1" customWidth="1"/>
    <col min="7438" max="7438" width="21.85546875" style="1" customWidth="1"/>
    <col min="7439" max="7439" width="13.85546875" style="1" customWidth="1"/>
    <col min="7440" max="7440" width="14" style="1" customWidth="1"/>
    <col min="7441" max="7441" width="29" style="1" customWidth="1"/>
    <col min="7442" max="7686" width="11.42578125" style="1"/>
    <col min="7687" max="7687" width="12.140625" style="1" customWidth="1"/>
    <col min="7688" max="7688" width="33.140625" style="1" customWidth="1"/>
    <col min="7689" max="7689" width="19.7109375" style="1" customWidth="1"/>
    <col min="7690" max="7690" width="32.140625" style="1" customWidth="1"/>
    <col min="7691" max="7691" width="24.42578125" style="1" customWidth="1"/>
    <col min="7692" max="7692" width="21.42578125" style="1" customWidth="1"/>
    <col min="7693" max="7693" width="15.5703125" style="1" customWidth="1"/>
    <col min="7694" max="7694" width="21.85546875" style="1" customWidth="1"/>
    <col min="7695" max="7695" width="13.85546875" style="1" customWidth="1"/>
    <col min="7696" max="7696" width="14" style="1" customWidth="1"/>
    <col min="7697" max="7697" width="29" style="1" customWidth="1"/>
    <col min="7698" max="7942" width="11.42578125" style="1"/>
    <col min="7943" max="7943" width="12.140625" style="1" customWidth="1"/>
    <col min="7944" max="7944" width="33.140625" style="1" customWidth="1"/>
    <col min="7945" max="7945" width="19.7109375" style="1" customWidth="1"/>
    <col min="7946" max="7946" width="32.140625" style="1" customWidth="1"/>
    <col min="7947" max="7947" width="24.42578125" style="1" customWidth="1"/>
    <col min="7948" max="7948" width="21.42578125" style="1" customWidth="1"/>
    <col min="7949" max="7949" width="15.5703125" style="1" customWidth="1"/>
    <col min="7950" max="7950" width="21.85546875" style="1" customWidth="1"/>
    <col min="7951" max="7951" width="13.85546875" style="1" customWidth="1"/>
    <col min="7952" max="7952" width="14" style="1" customWidth="1"/>
    <col min="7953" max="7953" width="29" style="1" customWidth="1"/>
    <col min="7954" max="8198" width="11.42578125" style="1"/>
    <col min="8199" max="8199" width="12.140625" style="1" customWidth="1"/>
    <col min="8200" max="8200" width="33.140625" style="1" customWidth="1"/>
    <col min="8201" max="8201" width="19.7109375" style="1" customWidth="1"/>
    <col min="8202" max="8202" width="32.140625" style="1" customWidth="1"/>
    <col min="8203" max="8203" width="24.42578125" style="1" customWidth="1"/>
    <col min="8204" max="8204" width="21.42578125" style="1" customWidth="1"/>
    <col min="8205" max="8205" width="15.5703125" style="1" customWidth="1"/>
    <col min="8206" max="8206" width="21.85546875" style="1" customWidth="1"/>
    <col min="8207" max="8207" width="13.85546875" style="1" customWidth="1"/>
    <col min="8208" max="8208" width="14" style="1" customWidth="1"/>
    <col min="8209" max="8209" width="29" style="1" customWidth="1"/>
    <col min="8210" max="8454" width="11.42578125" style="1"/>
    <col min="8455" max="8455" width="12.140625" style="1" customWidth="1"/>
    <col min="8456" max="8456" width="33.140625" style="1" customWidth="1"/>
    <col min="8457" max="8457" width="19.7109375" style="1" customWidth="1"/>
    <col min="8458" max="8458" width="32.140625" style="1" customWidth="1"/>
    <col min="8459" max="8459" width="24.42578125" style="1" customWidth="1"/>
    <col min="8460" max="8460" width="21.42578125" style="1" customWidth="1"/>
    <col min="8461" max="8461" width="15.5703125" style="1" customWidth="1"/>
    <col min="8462" max="8462" width="21.85546875" style="1" customWidth="1"/>
    <col min="8463" max="8463" width="13.85546875" style="1" customWidth="1"/>
    <col min="8464" max="8464" width="14" style="1" customWidth="1"/>
    <col min="8465" max="8465" width="29" style="1" customWidth="1"/>
    <col min="8466" max="8710" width="11.42578125" style="1"/>
    <col min="8711" max="8711" width="12.140625" style="1" customWidth="1"/>
    <col min="8712" max="8712" width="33.140625" style="1" customWidth="1"/>
    <col min="8713" max="8713" width="19.7109375" style="1" customWidth="1"/>
    <col min="8714" max="8714" width="32.140625" style="1" customWidth="1"/>
    <col min="8715" max="8715" width="24.42578125" style="1" customWidth="1"/>
    <col min="8716" max="8716" width="21.42578125" style="1" customWidth="1"/>
    <col min="8717" max="8717" width="15.5703125" style="1" customWidth="1"/>
    <col min="8718" max="8718" width="21.85546875" style="1" customWidth="1"/>
    <col min="8719" max="8719" width="13.85546875" style="1" customWidth="1"/>
    <col min="8720" max="8720" width="14" style="1" customWidth="1"/>
    <col min="8721" max="8721" width="29" style="1" customWidth="1"/>
    <col min="8722" max="8966" width="11.42578125" style="1"/>
    <col min="8967" max="8967" width="12.140625" style="1" customWidth="1"/>
    <col min="8968" max="8968" width="33.140625" style="1" customWidth="1"/>
    <col min="8969" max="8969" width="19.7109375" style="1" customWidth="1"/>
    <col min="8970" max="8970" width="32.140625" style="1" customWidth="1"/>
    <col min="8971" max="8971" width="24.42578125" style="1" customWidth="1"/>
    <col min="8972" max="8972" width="21.42578125" style="1" customWidth="1"/>
    <col min="8973" max="8973" width="15.5703125" style="1" customWidth="1"/>
    <col min="8974" max="8974" width="21.85546875" style="1" customWidth="1"/>
    <col min="8975" max="8975" width="13.85546875" style="1" customWidth="1"/>
    <col min="8976" max="8976" width="14" style="1" customWidth="1"/>
    <col min="8977" max="8977" width="29" style="1" customWidth="1"/>
    <col min="8978" max="9222" width="11.42578125" style="1"/>
    <col min="9223" max="9223" width="12.140625" style="1" customWidth="1"/>
    <col min="9224" max="9224" width="33.140625" style="1" customWidth="1"/>
    <col min="9225" max="9225" width="19.7109375" style="1" customWidth="1"/>
    <col min="9226" max="9226" width="32.140625" style="1" customWidth="1"/>
    <col min="9227" max="9227" width="24.42578125" style="1" customWidth="1"/>
    <col min="9228" max="9228" width="21.42578125" style="1" customWidth="1"/>
    <col min="9229" max="9229" width="15.5703125" style="1" customWidth="1"/>
    <col min="9230" max="9230" width="21.85546875" style="1" customWidth="1"/>
    <col min="9231" max="9231" width="13.85546875" style="1" customWidth="1"/>
    <col min="9232" max="9232" width="14" style="1" customWidth="1"/>
    <col min="9233" max="9233" width="29" style="1" customWidth="1"/>
    <col min="9234" max="9478" width="11.42578125" style="1"/>
    <col min="9479" max="9479" width="12.140625" style="1" customWidth="1"/>
    <col min="9480" max="9480" width="33.140625" style="1" customWidth="1"/>
    <col min="9481" max="9481" width="19.7109375" style="1" customWidth="1"/>
    <col min="9482" max="9482" width="32.140625" style="1" customWidth="1"/>
    <col min="9483" max="9483" width="24.42578125" style="1" customWidth="1"/>
    <col min="9484" max="9484" width="21.42578125" style="1" customWidth="1"/>
    <col min="9485" max="9485" width="15.5703125" style="1" customWidth="1"/>
    <col min="9486" max="9486" width="21.85546875" style="1" customWidth="1"/>
    <col min="9487" max="9487" width="13.85546875" style="1" customWidth="1"/>
    <col min="9488" max="9488" width="14" style="1" customWidth="1"/>
    <col min="9489" max="9489" width="29" style="1" customWidth="1"/>
    <col min="9490" max="9734" width="11.42578125" style="1"/>
    <col min="9735" max="9735" width="12.140625" style="1" customWidth="1"/>
    <col min="9736" max="9736" width="33.140625" style="1" customWidth="1"/>
    <col min="9737" max="9737" width="19.7109375" style="1" customWidth="1"/>
    <col min="9738" max="9738" width="32.140625" style="1" customWidth="1"/>
    <col min="9739" max="9739" width="24.42578125" style="1" customWidth="1"/>
    <col min="9740" max="9740" width="21.42578125" style="1" customWidth="1"/>
    <col min="9741" max="9741" width="15.5703125" style="1" customWidth="1"/>
    <col min="9742" max="9742" width="21.85546875" style="1" customWidth="1"/>
    <col min="9743" max="9743" width="13.85546875" style="1" customWidth="1"/>
    <col min="9744" max="9744" width="14" style="1" customWidth="1"/>
    <col min="9745" max="9745" width="29" style="1" customWidth="1"/>
    <col min="9746" max="9990" width="11.42578125" style="1"/>
    <col min="9991" max="9991" width="12.140625" style="1" customWidth="1"/>
    <col min="9992" max="9992" width="33.140625" style="1" customWidth="1"/>
    <col min="9993" max="9993" width="19.7109375" style="1" customWidth="1"/>
    <col min="9994" max="9994" width="32.140625" style="1" customWidth="1"/>
    <col min="9995" max="9995" width="24.42578125" style="1" customWidth="1"/>
    <col min="9996" max="9996" width="21.42578125" style="1" customWidth="1"/>
    <col min="9997" max="9997" width="15.5703125" style="1" customWidth="1"/>
    <col min="9998" max="9998" width="21.85546875" style="1" customWidth="1"/>
    <col min="9999" max="9999" width="13.85546875" style="1" customWidth="1"/>
    <col min="10000" max="10000" width="14" style="1" customWidth="1"/>
    <col min="10001" max="10001" width="29" style="1" customWidth="1"/>
    <col min="10002" max="10246" width="11.42578125" style="1"/>
    <col min="10247" max="10247" width="12.140625" style="1" customWidth="1"/>
    <col min="10248" max="10248" width="33.140625" style="1" customWidth="1"/>
    <col min="10249" max="10249" width="19.7109375" style="1" customWidth="1"/>
    <col min="10250" max="10250" width="32.140625" style="1" customWidth="1"/>
    <col min="10251" max="10251" width="24.42578125" style="1" customWidth="1"/>
    <col min="10252" max="10252" width="21.42578125" style="1" customWidth="1"/>
    <col min="10253" max="10253" width="15.5703125" style="1" customWidth="1"/>
    <col min="10254" max="10254" width="21.85546875" style="1" customWidth="1"/>
    <col min="10255" max="10255" width="13.85546875" style="1" customWidth="1"/>
    <col min="10256" max="10256" width="14" style="1" customWidth="1"/>
    <col min="10257" max="10257" width="29" style="1" customWidth="1"/>
    <col min="10258" max="10502" width="11.42578125" style="1"/>
    <col min="10503" max="10503" width="12.140625" style="1" customWidth="1"/>
    <col min="10504" max="10504" width="33.140625" style="1" customWidth="1"/>
    <col min="10505" max="10505" width="19.7109375" style="1" customWidth="1"/>
    <col min="10506" max="10506" width="32.140625" style="1" customWidth="1"/>
    <col min="10507" max="10507" width="24.42578125" style="1" customWidth="1"/>
    <col min="10508" max="10508" width="21.42578125" style="1" customWidth="1"/>
    <col min="10509" max="10509" width="15.5703125" style="1" customWidth="1"/>
    <col min="10510" max="10510" width="21.85546875" style="1" customWidth="1"/>
    <col min="10511" max="10511" width="13.85546875" style="1" customWidth="1"/>
    <col min="10512" max="10512" width="14" style="1" customWidth="1"/>
    <col min="10513" max="10513" width="29" style="1" customWidth="1"/>
    <col min="10514" max="10758" width="11.42578125" style="1"/>
    <col min="10759" max="10759" width="12.140625" style="1" customWidth="1"/>
    <col min="10760" max="10760" width="33.140625" style="1" customWidth="1"/>
    <col min="10761" max="10761" width="19.7109375" style="1" customWidth="1"/>
    <col min="10762" max="10762" width="32.140625" style="1" customWidth="1"/>
    <col min="10763" max="10763" width="24.42578125" style="1" customWidth="1"/>
    <col min="10764" max="10764" width="21.42578125" style="1" customWidth="1"/>
    <col min="10765" max="10765" width="15.5703125" style="1" customWidth="1"/>
    <col min="10766" max="10766" width="21.85546875" style="1" customWidth="1"/>
    <col min="10767" max="10767" width="13.85546875" style="1" customWidth="1"/>
    <col min="10768" max="10768" width="14" style="1" customWidth="1"/>
    <col min="10769" max="10769" width="29" style="1" customWidth="1"/>
    <col min="10770" max="11014" width="11.42578125" style="1"/>
    <col min="11015" max="11015" width="12.140625" style="1" customWidth="1"/>
    <col min="11016" max="11016" width="33.140625" style="1" customWidth="1"/>
    <col min="11017" max="11017" width="19.7109375" style="1" customWidth="1"/>
    <col min="11018" max="11018" width="32.140625" style="1" customWidth="1"/>
    <col min="11019" max="11019" width="24.42578125" style="1" customWidth="1"/>
    <col min="11020" max="11020" width="21.42578125" style="1" customWidth="1"/>
    <col min="11021" max="11021" width="15.5703125" style="1" customWidth="1"/>
    <col min="11022" max="11022" width="21.85546875" style="1" customWidth="1"/>
    <col min="11023" max="11023" width="13.85546875" style="1" customWidth="1"/>
    <col min="11024" max="11024" width="14" style="1" customWidth="1"/>
    <col min="11025" max="11025" width="29" style="1" customWidth="1"/>
    <col min="11026" max="11270" width="11.42578125" style="1"/>
    <col min="11271" max="11271" width="12.140625" style="1" customWidth="1"/>
    <col min="11272" max="11272" width="33.140625" style="1" customWidth="1"/>
    <col min="11273" max="11273" width="19.7109375" style="1" customWidth="1"/>
    <col min="11274" max="11274" width="32.140625" style="1" customWidth="1"/>
    <col min="11275" max="11275" width="24.42578125" style="1" customWidth="1"/>
    <col min="11276" max="11276" width="21.42578125" style="1" customWidth="1"/>
    <col min="11277" max="11277" width="15.5703125" style="1" customWidth="1"/>
    <col min="11278" max="11278" width="21.85546875" style="1" customWidth="1"/>
    <col min="11279" max="11279" width="13.85546875" style="1" customWidth="1"/>
    <col min="11280" max="11280" width="14" style="1" customWidth="1"/>
    <col min="11281" max="11281" width="29" style="1" customWidth="1"/>
    <col min="11282" max="11526" width="11.42578125" style="1"/>
    <col min="11527" max="11527" width="12.140625" style="1" customWidth="1"/>
    <col min="11528" max="11528" width="33.140625" style="1" customWidth="1"/>
    <col min="11529" max="11529" width="19.7109375" style="1" customWidth="1"/>
    <col min="11530" max="11530" width="32.140625" style="1" customWidth="1"/>
    <col min="11531" max="11531" width="24.42578125" style="1" customWidth="1"/>
    <col min="11532" max="11532" width="21.42578125" style="1" customWidth="1"/>
    <col min="11533" max="11533" width="15.5703125" style="1" customWidth="1"/>
    <col min="11534" max="11534" width="21.85546875" style="1" customWidth="1"/>
    <col min="11535" max="11535" width="13.85546875" style="1" customWidth="1"/>
    <col min="11536" max="11536" width="14" style="1" customWidth="1"/>
    <col min="11537" max="11537" width="29" style="1" customWidth="1"/>
    <col min="11538" max="11782" width="11.42578125" style="1"/>
    <col min="11783" max="11783" width="12.140625" style="1" customWidth="1"/>
    <col min="11784" max="11784" width="33.140625" style="1" customWidth="1"/>
    <col min="11785" max="11785" width="19.7109375" style="1" customWidth="1"/>
    <col min="11786" max="11786" width="32.140625" style="1" customWidth="1"/>
    <col min="11787" max="11787" width="24.42578125" style="1" customWidth="1"/>
    <col min="11788" max="11788" width="21.42578125" style="1" customWidth="1"/>
    <col min="11789" max="11789" width="15.5703125" style="1" customWidth="1"/>
    <col min="11790" max="11790" width="21.85546875" style="1" customWidth="1"/>
    <col min="11791" max="11791" width="13.85546875" style="1" customWidth="1"/>
    <col min="11792" max="11792" width="14" style="1" customWidth="1"/>
    <col min="11793" max="11793" width="29" style="1" customWidth="1"/>
    <col min="11794" max="12038" width="11.42578125" style="1"/>
    <col min="12039" max="12039" width="12.140625" style="1" customWidth="1"/>
    <col min="12040" max="12040" width="33.140625" style="1" customWidth="1"/>
    <col min="12041" max="12041" width="19.7109375" style="1" customWidth="1"/>
    <col min="12042" max="12042" width="32.140625" style="1" customWidth="1"/>
    <col min="12043" max="12043" width="24.42578125" style="1" customWidth="1"/>
    <col min="12044" max="12044" width="21.42578125" style="1" customWidth="1"/>
    <col min="12045" max="12045" width="15.5703125" style="1" customWidth="1"/>
    <col min="12046" max="12046" width="21.85546875" style="1" customWidth="1"/>
    <col min="12047" max="12047" width="13.85546875" style="1" customWidth="1"/>
    <col min="12048" max="12048" width="14" style="1" customWidth="1"/>
    <col min="12049" max="12049" width="29" style="1" customWidth="1"/>
    <col min="12050" max="12294" width="11.42578125" style="1"/>
    <col min="12295" max="12295" width="12.140625" style="1" customWidth="1"/>
    <col min="12296" max="12296" width="33.140625" style="1" customWidth="1"/>
    <col min="12297" max="12297" width="19.7109375" style="1" customWidth="1"/>
    <col min="12298" max="12298" width="32.140625" style="1" customWidth="1"/>
    <col min="12299" max="12299" width="24.42578125" style="1" customWidth="1"/>
    <col min="12300" max="12300" width="21.42578125" style="1" customWidth="1"/>
    <col min="12301" max="12301" width="15.5703125" style="1" customWidth="1"/>
    <col min="12302" max="12302" width="21.85546875" style="1" customWidth="1"/>
    <col min="12303" max="12303" width="13.85546875" style="1" customWidth="1"/>
    <col min="12304" max="12304" width="14" style="1" customWidth="1"/>
    <col min="12305" max="12305" width="29" style="1" customWidth="1"/>
    <col min="12306" max="12550" width="11.42578125" style="1"/>
    <col min="12551" max="12551" width="12.140625" style="1" customWidth="1"/>
    <col min="12552" max="12552" width="33.140625" style="1" customWidth="1"/>
    <col min="12553" max="12553" width="19.7109375" style="1" customWidth="1"/>
    <col min="12554" max="12554" width="32.140625" style="1" customWidth="1"/>
    <col min="12555" max="12555" width="24.42578125" style="1" customWidth="1"/>
    <col min="12556" max="12556" width="21.42578125" style="1" customWidth="1"/>
    <col min="12557" max="12557" width="15.5703125" style="1" customWidth="1"/>
    <col min="12558" max="12558" width="21.85546875" style="1" customWidth="1"/>
    <col min="12559" max="12559" width="13.85546875" style="1" customWidth="1"/>
    <col min="12560" max="12560" width="14" style="1" customWidth="1"/>
    <col min="12561" max="12561" width="29" style="1" customWidth="1"/>
    <col min="12562" max="12806" width="11.42578125" style="1"/>
    <col min="12807" max="12807" width="12.140625" style="1" customWidth="1"/>
    <col min="12808" max="12808" width="33.140625" style="1" customWidth="1"/>
    <col min="12809" max="12809" width="19.7109375" style="1" customWidth="1"/>
    <col min="12810" max="12810" width="32.140625" style="1" customWidth="1"/>
    <col min="12811" max="12811" width="24.42578125" style="1" customWidth="1"/>
    <col min="12812" max="12812" width="21.42578125" style="1" customWidth="1"/>
    <col min="12813" max="12813" width="15.5703125" style="1" customWidth="1"/>
    <col min="12814" max="12814" width="21.85546875" style="1" customWidth="1"/>
    <col min="12815" max="12815" width="13.85546875" style="1" customWidth="1"/>
    <col min="12816" max="12816" width="14" style="1" customWidth="1"/>
    <col min="12817" max="12817" width="29" style="1" customWidth="1"/>
    <col min="12818" max="13062" width="11.42578125" style="1"/>
    <col min="13063" max="13063" width="12.140625" style="1" customWidth="1"/>
    <col min="13064" max="13064" width="33.140625" style="1" customWidth="1"/>
    <col min="13065" max="13065" width="19.7109375" style="1" customWidth="1"/>
    <col min="13066" max="13066" width="32.140625" style="1" customWidth="1"/>
    <col min="13067" max="13067" width="24.42578125" style="1" customWidth="1"/>
    <col min="13068" max="13068" width="21.42578125" style="1" customWidth="1"/>
    <col min="13069" max="13069" width="15.5703125" style="1" customWidth="1"/>
    <col min="13070" max="13070" width="21.85546875" style="1" customWidth="1"/>
    <col min="13071" max="13071" width="13.85546875" style="1" customWidth="1"/>
    <col min="13072" max="13072" width="14" style="1" customWidth="1"/>
    <col min="13073" max="13073" width="29" style="1" customWidth="1"/>
    <col min="13074" max="13318" width="11.42578125" style="1"/>
    <col min="13319" max="13319" width="12.140625" style="1" customWidth="1"/>
    <col min="13320" max="13320" width="33.140625" style="1" customWidth="1"/>
    <col min="13321" max="13321" width="19.7109375" style="1" customWidth="1"/>
    <col min="13322" max="13322" width="32.140625" style="1" customWidth="1"/>
    <col min="13323" max="13323" width="24.42578125" style="1" customWidth="1"/>
    <col min="13324" max="13324" width="21.42578125" style="1" customWidth="1"/>
    <col min="13325" max="13325" width="15.5703125" style="1" customWidth="1"/>
    <col min="13326" max="13326" width="21.85546875" style="1" customWidth="1"/>
    <col min="13327" max="13327" width="13.85546875" style="1" customWidth="1"/>
    <col min="13328" max="13328" width="14" style="1" customWidth="1"/>
    <col min="13329" max="13329" width="29" style="1" customWidth="1"/>
    <col min="13330" max="13574" width="11.42578125" style="1"/>
    <col min="13575" max="13575" width="12.140625" style="1" customWidth="1"/>
    <col min="13576" max="13576" width="33.140625" style="1" customWidth="1"/>
    <col min="13577" max="13577" width="19.7109375" style="1" customWidth="1"/>
    <col min="13578" max="13578" width="32.140625" style="1" customWidth="1"/>
    <col min="13579" max="13579" width="24.42578125" style="1" customWidth="1"/>
    <col min="13580" max="13580" width="21.42578125" style="1" customWidth="1"/>
    <col min="13581" max="13581" width="15.5703125" style="1" customWidth="1"/>
    <col min="13582" max="13582" width="21.85546875" style="1" customWidth="1"/>
    <col min="13583" max="13583" width="13.85546875" style="1" customWidth="1"/>
    <col min="13584" max="13584" width="14" style="1" customWidth="1"/>
    <col min="13585" max="13585" width="29" style="1" customWidth="1"/>
    <col min="13586" max="13830" width="11.42578125" style="1"/>
    <col min="13831" max="13831" width="12.140625" style="1" customWidth="1"/>
    <col min="13832" max="13832" width="33.140625" style="1" customWidth="1"/>
    <col min="13833" max="13833" width="19.7109375" style="1" customWidth="1"/>
    <col min="13834" max="13834" width="32.140625" style="1" customWidth="1"/>
    <col min="13835" max="13835" width="24.42578125" style="1" customWidth="1"/>
    <col min="13836" max="13836" width="21.42578125" style="1" customWidth="1"/>
    <col min="13837" max="13837" width="15.5703125" style="1" customWidth="1"/>
    <col min="13838" max="13838" width="21.85546875" style="1" customWidth="1"/>
    <col min="13839" max="13839" width="13.85546875" style="1" customWidth="1"/>
    <col min="13840" max="13840" width="14" style="1" customWidth="1"/>
    <col min="13841" max="13841" width="29" style="1" customWidth="1"/>
    <col min="13842" max="14086" width="11.42578125" style="1"/>
    <col min="14087" max="14087" width="12.140625" style="1" customWidth="1"/>
    <col min="14088" max="14088" width="33.140625" style="1" customWidth="1"/>
    <col min="14089" max="14089" width="19.7109375" style="1" customWidth="1"/>
    <col min="14090" max="14090" width="32.140625" style="1" customWidth="1"/>
    <col min="14091" max="14091" width="24.42578125" style="1" customWidth="1"/>
    <col min="14092" max="14092" width="21.42578125" style="1" customWidth="1"/>
    <col min="14093" max="14093" width="15.5703125" style="1" customWidth="1"/>
    <col min="14094" max="14094" width="21.85546875" style="1" customWidth="1"/>
    <col min="14095" max="14095" width="13.85546875" style="1" customWidth="1"/>
    <col min="14096" max="14096" width="14" style="1" customWidth="1"/>
    <col min="14097" max="14097" width="29" style="1" customWidth="1"/>
    <col min="14098" max="14342" width="11.42578125" style="1"/>
    <col min="14343" max="14343" width="12.140625" style="1" customWidth="1"/>
    <col min="14344" max="14344" width="33.140625" style="1" customWidth="1"/>
    <col min="14345" max="14345" width="19.7109375" style="1" customWidth="1"/>
    <col min="14346" max="14346" width="32.140625" style="1" customWidth="1"/>
    <col min="14347" max="14347" width="24.42578125" style="1" customWidth="1"/>
    <col min="14348" max="14348" width="21.42578125" style="1" customWidth="1"/>
    <col min="14349" max="14349" width="15.5703125" style="1" customWidth="1"/>
    <col min="14350" max="14350" width="21.85546875" style="1" customWidth="1"/>
    <col min="14351" max="14351" width="13.85546875" style="1" customWidth="1"/>
    <col min="14352" max="14352" width="14" style="1" customWidth="1"/>
    <col min="14353" max="14353" width="29" style="1" customWidth="1"/>
    <col min="14354" max="14598" width="11.42578125" style="1"/>
    <col min="14599" max="14599" width="12.140625" style="1" customWidth="1"/>
    <col min="14600" max="14600" width="33.140625" style="1" customWidth="1"/>
    <col min="14601" max="14601" width="19.7109375" style="1" customWidth="1"/>
    <col min="14602" max="14602" width="32.140625" style="1" customWidth="1"/>
    <col min="14603" max="14603" width="24.42578125" style="1" customWidth="1"/>
    <col min="14604" max="14604" width="21.42578125" style="1" customWidth="1"/>
    <col min="14605" max="14605" width="15.5703125" style="1" customWidth="1"/>
    <col min="14606" max="14606" width="21.85546875" style="1" customWidth="1"/>
    <col min="14607" max="14607" width="13.85546875" style="1" customWidth="1"/>
    <col min="14608" max="14608" width="14" style="1" customWidth="1"/>
    <col min="14609" max="14609" width="29" style="1" customWidth="1"/>
    <col min="14610" max="14854" width="11.42578125" style="1"/>
    <col min="14855" max="14855" width="12.140625" style="1" customWidth="1"/>
    <col min="14856" max="14856" width="33.140625" style="1" customWidth="1"/>
    <col min="14857" max="14857" width="19.7109375" style="1" customWidth="1"/>
    <col min="14858" max="14858" width="32.140625" style="1" customWidth="1"/>
    <col min="14859" max="14859" width="24.42578125" style="1" customWidth="1"/>
    <col min="14860" max="14860" width="21.42578125" style="1" customWidth="1"/>
    <col min="14861" max="14861" width="15.5703125" style="1" customWidth="1"/>
    <col min="14862" max="14862" width="21.85546875" style="1" customWidth="1"/>
    <col min="14863" max="14863" width="13.85546875" style="1" customWidth="1"/>
    <col min="14864" max="14864" width="14" style="1" customWidth="1"/>
    <col min="14865" max="14865" width="29" style="1" customWidth="1"/>
    <col min="14866" max="15110" width="11.42578125" style="1"/>
    <col min="15111" max="15111" width="12.140625" style="1" customWidth="1"/>
    <col min="15112" max="15112" width="33.140625" style="1" customWidth="1"/>
    <col min="15113" max="15113" width="19.7109375" style="1" customWidth="1"/>
    <col min="15114" max="15114" width="32.140625" style="1" customWidth="1"/>
    <col min="15115" max="15115" width="24.42578125" style="1" customWidth="1"/>
    <col min="15116" max="15116" width="21.42578125" style="1" customWidth="1"/>
    <col min="15117" max="15117" width="15.5703125" style="1" customWidth="1"/>
    <col min="15118" max="15118" width="21.85546875" style="1" customWidth="1"/>
    <col min="15119" max="15119" width="13.85546875" style="1" customWidth="1"/>
    <col min="15120" max="15120" width="14" style="1" customWidth="1"/>
    <col min="15121" max="15121" width="29" style="1" customWidth="1"/>
    <col min="15122" max="15366" width="11.42578125" style="1"/>
    <col min="15367" max="15367" width="12.140625" style="1" customWidth="1"/>
    <col min="15368" max="15368" width="33.140625" style="1" customWidth="1"/>
    <col min="15369" max="15369" width="19.7109375" style="1" customWidth="1"/>
    <col min="15370" max="15370" width="32.140625" style="1" customWidth="1"/>
    <col min="15371" max="15371" width="24.42578125" style="1" customWidth="1"/>
    <col min="15372" max="15372" width="21.42578125" style="1" customWidth="1"/>
    <col min="15373" max="15373" width="15.5703125" style="1" customWidth="1"/>
    <col min="15374" max="15374" width="21.85546875" style="1" customWidth="1"/>
    <col min="15375" max="15375" width="13.85546875" style="1" customWidth="1"/>
    <col min="15376" max="15376" width="14" style="1" customWidth="1"/>
    <col min="15377" max="15377" width="29" style="1" customWidth="1"/>
    <col min="15378" max="15622" width="11.42578125" style="1"/>
    <col min="15623" max="15623" width="12.140625" style="1" customWidth="1"/>
    <col min="15624" max="15624" width="33.140625" style="1" customWidth="1"/>
    <col min="15625" max="15625" width="19.7109375" style="1" customWidth="1"/>
    <col min="15626" max="15626" width="32.140625" style="1" customWidth="1"/>
    <col min="15627" max="15627" width="24.42578125" style="1" customWidth="1"/>
    <col min="15628" max="15628" width="21.42578125" style="1" customWidth="1"/>
    <col min="15629" max="15629" width="15.5703125" style="1" customWidth="1"/>
    <col min="15630" max="15630" width="21.85546875" style="1" customWidth="1"/>
    <col min="15631" max="15631" width="13.85546875" style="1" customWidth="1"/>
    <col min="15632" max="15632" width="14" style="1" customWidth="1"/>
    <col min="15633" max="15633" width="29" style="1" customWidth="1"/>
    <col min="15634" max="15878" width="11.42578125" style="1"/>
    <col min="15879" max="15879" width="12.140625" style="1" customWidth="1"/>
    <col min="15880" max="15880" width="33.140625" style="1" customWidth="1"/>
    <col min="15881" max="15881" width="19.7109375" style="1" customWidth="1"/>
    <col min="15882" max="15882" width="32.140625" style="1" customWidth="1"/>
    <col min="15883" max="15883" width="24.42578125" style="1" customWidth="1"/>
    <col min="15884" max="15884" width="21.42578125" style="1" customWidth="1"/>
    <col min="15885" max="15885" width="15.5703125" style="1" customWidth="1"/>
    <col min="15886" max="15886" width="21.85546875" style="1" customWidth="1"/>
    <col min="15887" max="15887" width="13.85546875" style="1" customWidth="1"/>
    <col min="15888" max="15888" width="14" style="1" customWidth="1"/>
    <col min="15889" max="15889" width="29" style="1" customWidth="1"/>
    <col min="15890" max="16134" width="11.42578125" style="1"/>
    <col min="16135" max="16135" width="12.140625" style="1" customWidth="1"/>
    <col min="16136" max="16136" width="33.140625" style="1" customWidth="1"/>
    <col min="16137" max="16137" width="19.7109375" style="1" customWidth="1"/>
    <col min="16138" max="16138" width="32.140625" style="1" customWidth="1"/>
    <col min="16139" max="16139" width="24.42578125" style="1" customWidth="1"/>
    <col min="16140" max="16140" width="21.42578125" style="1" customWidth="1"/>
    <col min="16141" max="16141" width="15.5703125" style="1" customWidth="1"/>
    <col min="16142" max="16142" width="21.85546875" style="1" customWidth="1"/>
    <col min="16143" max="16143" width="13.85546875" style="1" customWidth="1"/>
    <col min="16144" max="16144" width="14" style="1" customWidth="1"/>
    <col min="16145" max="16145" width="29" style="1" customWidth="1"/>
    <col min="16146" max="16384" width="11.42578125" style="1"/>
  </cols>
  <sheetData>
    <row r="1" spans="1:19" ht="20.100000000000001" customHeight="1" x14ac:dyDescent="0.2">
      <c r="A1" s="344"/>
      <c r="B1" s="345"/>
      <c r="C1" s="346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5"/>
      <c r="R1" s="100" t="s">
        <v>15</v>
      </c>
      <c r="S1" s="101"/>
    </row>
    <row r="2" spans="1:19" ht="25.5" customHeight="1" x14ac:dyDescent="0.25">
      <c r="A2" s="347"/>
      <c r="B2" s="348"/>
      <c r="C2" s="349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8"/>
      <c r="R2" s="100" t="s">
        <v>13</v>
      </c>
      <c r="S2" s="101"/>
    </row>
    <row r="3" spans="1:19" ht="23.1" customHeight="1" x14ac:dyDescent="0.2">
      <c r="A3" s="350"/>
      <c r="B3" s="351"/>
      <c r="C3" s="352"/>
      <c r="D3" s="359" t="s">
        <v>89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1"/>
      <c r="R3" s="100" t="s">
        <v>22</v>
      </c>
      <c r="S3" s="101"/>
    </row>
    <row r="4" spans="1:19" ht="66.75" customHeight="1" x14ac:dyDescent="0.2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181</v>
      </c>
      <c r="K4" s="57" t="s">
        <v>182</v>
      </c>
      <c r="L4" s="58" t="s">
        <v>191</v>
      </c>
      <c r="M4" s="46" t="s">
        <v>17</v>
      </c>
      <c r="N4" s="46" t="s">
        <v>4</v>
      </c>
      <c r="O4" s="46" t="s">
        <v>3</v>
      </c>
      <c r="P4" s="46" t="s">
        <v>185</v>
      </c>
      <c r="Q4" s="46" t="s">
        <v>192</v>
      </c>
      <c r="R4" s="46" t="s">
        <v>0</v>
      </c>
      <c r="S4" s="77" t="s">
        <v>19</v>
      </c>
    </row>
    <row r="5" spans="1:19" ht="15" x14ac:dyDescent="0.2">
      <c r="A5" s="102">
        <v>45135</v>
      </c>
      <c r="B5" s="111" t="s">
        <v>32</v>
      </c>
      <c r="C5" s="127" t="s">
        <v>355</v>
      </c>
      <c r="D5" s="104"/>
      <c r="E5" s="104" t="s">
        <v>28</v>
      </c>
      <c r="F5" s="104">
        <v>1</v>
      </c>
      <c r="G5" s="105">
        <v>4</v>
      </c>
      <c r="H5" s="105">
        <v>12</v>
      </c>
      <c r="I5" s="107">
        <v>22131</v>
      </c>
      <c r="J5" s="107">
        <v>22131</v>
      </c>
      <c r="K5" s="115">
        <v>12</v>
      </c>
      <c r="L5" s="108">
        <f t="shared" ref="L5:L14" si="0">SUM(H5/30)*(30+P5)-G5</f>
        <v>11.200000000000001</v>
      </c>
      <c r="M5" s="107">
        <f t="shared" ref="M5:M6" si="1">J5*K5</f>
        <v>265572</v>
      </c>
      <c r="N5" s="104"/>
      <c r="O5" s="104"/>
      <c r="P5" s="109">
        <v>8</v>
      </c>
      <c r="Q5" s="104" t="s">
        <v>89</v>
      </c>
      <c r="R5" s="110" t="s">
        <v>29</v>
      </c>
      <c r="S5" s="101"/>
    </row>
    <row r="6" spans="1:19" ht="15" x14ac:dyDescent="0.2">
      <c r="A6" s="102">
        <v>45135</v>
      </c>
      <c r="B6" s="143">
        <v>1000010100106</v>
      </c>
      <c r="C6" s="111" t="s">
        <v>208</v>
      </c>
      <c r="D6" s="104"/>
      <c r="E6" s="104"/>
      <c r="F6" s="104"/>
      <c r="G6" s="105">
        <v>25</v>
      </c>
      <c r="H6" s="105">
        <v>30</v>
      </c>
      <c r="I6" s="107">
        <v>135000</v>
      </c>
      <c r="J6" s="107">
        <v>135000</v>
      </c>
      <c r="K6" s="115">
        <v>12</v>
      </c>
      <c r="L6" s="108">
        <f t="shared" si="0"/>
        <v>13</v>
      </c>
      <c r="M6" s="107">
        <f t="shared" si="1"/>
        <v>1620000</v>
      </c>
      <c r="N6" s="104"/>
      <c r="O6" s="104"/>
      <c r="P6" s="109">
        <v>8</v>
      </c>
      <c r="Q6" s="104" t="s">
        <v>89</v>
      </c>
      <c r="R6" s="110" t="s">
        <v>29</v>
      </c>
      <c r="S6" s="101"/>
    </row>
    <row r="7" spans="1:19" ht="15" x14ac:dyDescent="0.2">
      <c r="A7" s="102"/>
      <c r="B7" s="143"/>
      <c r="C7" s="127"/>
      <c r="D7" s="104"/>
      <c r="E7" s="104"/>
      <c r="F7" s="104"/>
      <c r="G7" s="104"/>
      <c r="H7" s="104"/>
      <c r="I7" s="107"/>
      <c r="J7" s="107"/>
      <c r="K7" s="115"/>
      <c r="L7" s="108"/>
      <c r="M7" s="107"/>
      <c r="N7" s="104"/>
      <c r="O7" s="104"/>
      <c r="P7" s="109"/>
      <c r="Q7" s="104"/>
      <c r="R7" s="110"/>
      <c r="S7" s="101"/>
    </row>
    <row r="8" spans="1:19" ht="15" x14ac:dyDescent="0.2">
      <c r="A8" s="102"/>
      <c r="B8" s="111"/>
      <c r="C8" s="111"/>
      <c r="D8" s="104"/>
      <c r="E8" s="104"/>
      <c r="F8" s="104"/>
      <c r="G8" s="104"/>
      <c r="H8" s="104"/>
      <c r="I8" s="107"/>
      <c r="J8" s="107"/>
      <c r="K8" s="115"/>
      <c r="L8" s="108"/>
      <c r="M8" s="107"/>
      <c r="N8" s="104"/>
      <c r="O8" s="104"/>
      <c r="P8" s="109"/>
      <c r="Q8" s="104"/>
      <c r="R8" s="110"/>
      <c r="S8" s="101"/>
    </row>
    <row r="9" spans="1:19" ht="15" x14ac:dyDescent="0.2">
      <c r="A9" s="102"/>
      <c r="B9" s="143"/>
      <c r="C9" s="290"/>
      <c r="D9" s="104"/>
      <c r="E9" s="104"/>
      <c r="F9" s="104"/>
      <c r="G9" s="104"/>
      <c r="H9" s="104"/>
      <c r="I9" s="136"/>
      <c r="J9" s="136"/>
      <c r="K9" s="115"/>
      <c r="L9" s="108"/>
      <c r="M9" s="107"/>
      <c r="N9" s="104"/>
      <c r="O9" s="104"/>
      <c r="P9" s="116"/>
      <c r="Q9" s="104"/>
      <c r="R9" s="110"/>
      <c r="S9" s="101"/>
    </row>
    <row r="10" spans="1:19" ht="15" x14ac:dyDescent="0.2">
      <c r="A10" s="102"/>
      <c r="B10" s="104"/>
      <c r="C10" s="104"/>
      <c r="D10" s="104"/>
      <c r="E10" s="104"/>
      <c r="F10" s="104"/>
      <c r="G10" s="104"/>
      <c r="H10" s="104"/>
      <c r="I10" s="104"/>
      <c r="J10" s="104"/>
      <c r="K10" s="115"/>
      <c r="L10" s="108">
        <f t="shared" si="0"/>
        <v>0</v>
      </c>
      <c r="M10" s="104"/>
      <c r="N10" s="104"/>
      <c r="O10" s="104"/>
      <c r="P10" s="107"/>
      <c r="Q10" s="104"/>
      <c r="R10" s="104"/>
      <c r="S10" s="101"/>
    </row>
    <row r="11" spans="1:19" ht="15" x14ac:dyDescent="0.2">
      <c r="A11" s="102"/>
      <c r="B11" s="104"/>
      <c r="C11" s="104"/>
      <c r="D11" s="104"/>
      <c r="E11" s="104"/>
      <c r="F11" s="104"/>
      <c r="G11" s="104"/>
      <c r="H11" s="104"/>
      <c r="I11" s="104"/>
      <c r="J11" s="104"/>
      <c r="K11" s="115"/>
      <c r="L11" s="108">
        <f t="shared" si="0"/>
        <v>0</v>
      </c>
      <c r="M11" s="104"/>
      <c r="N11" s="104"/>
      <c r="O11" s="104"/>
      <c r="P11" s="107"/>
      <c r="Q11" s="104"/>
      <c r="R11" s="104"/>
      <c r="S11" s="101"/>
    </row>
    <row r="12" spans="1:19" ht="15" x14ac:dyDescent="0.2">
      <c r="A12" s="102"/>
      <c r="B12" s="104"/>
      <c r="C12" s="104"/>
      <c r="D12" s="104"/>
      <c r="E12" s="104"/>
      <c r="F12" s="104"/>
      <c r="G12" s="104"/>
      <c r="H12" s="104"/>
      <c r="I12" s="104"/>
      <c r="J12" s="104"/>
      <c r="K12" s="115"/>
      <c r="L12" s="108">
        <f t="shared" si="0"/>
        <v>0</v>
      </c>
      <c r="M12" s="104"/>
      <c r="N12" s="104"/>
      <c r="O12" s="104"/>
      <c r="P12" s="107"/>
      <c r="Q12" s="104"/>
      <c r="R12" s="104"/>
      <c r="S12" s="101"/>
    </row>
    <row r="13" spans="1:19" ht="15" x14ac:dyDescent="0.2">
      <c r="A13" s="102"/>
      <c r="B13" s="104"/>
      <c r="C13" s="104"/>
      <c r="D13" s="104"/>
      <c r="E13" s="104"/>
      <c r="F13" s="104"/>
      <c r="G13" s="104"/>
      <c r="H13" s="104"/>
      <c r="I13" s="104"/>
      <c r="J13" s="104"/>
      <c r="K13" s="115"/>
      <c r="L13" s="108">
        <f t="shared" si="0"/>
        <v>0</v>
      </c>
      <c r="M13" s="104"/>
      <c r="N13" s="104"/>
      <c r="O13" s="104"/>
      <c r="P13" s="107"/>
      <c r="Q13" s="104"/>
      <c r="R13" s="104"/>
      <c r="S13" s="101"/>
    </row>
    <row r="14" spans="1:19" ht="15" x14ac:dyDescent="0.2">
      <c r="A14" s="102"/>
      <c r="B14" s="104"/>
      <c r="C14" s="104"/>
      <c r="D14" s="104"/>
      <c r="E14" s="104"/>
      <c r="F14" s="104"/>
      <c r="G14" s="104"/>
      <c r="H14" s="104"/>
      <c r="I14" s="104"/>
      <c r="J14" s="104"/>
      <c r="K14" s="115"/>
      <c r="L14" s="108">
        <f t="shared" si="0"/>
        <v>0</v>
      </c>
      <c r="M14" s="104"/>
      <c r="N14" s="104"/>
      <c r="O14" s="104"/>
      <c r="P14" s="107"/>
      <c r="Q14" s="104"/>
      <c r="R14" s="104"/>
      <c r="S14" s="101"/>
    </row>
    <row r="15" spans="1:19" ht="15.75" x14ac:dyDescent="0.2">
      <c r="A15" s="102"/>
      <c r="B15" s="104"/>
      <c r="C15" s="104"/>
      <c r="D15" s="104"/>
      <c r="E15" s="104"/>
      <c r="F15" s="104"/>
      <c r="G15" s="104"/>
      <c r="H15" s="104"/>
      <c r="I15" s="104"/>
      <c r="J15" s="104"/>
      <c r="K15" s="119">
        <f>SUM(K5:K14)</f>
        <v>24</v>
      </c>
      <c r="L15" s="108">
        <f>SUM(L5:L14)</f>
        <v>24.200000000000003</v>
      </c>
      <c r="M15" s="120">
        <f>SUM(M5:M14)</f>
        <v>1885572</v>
      </c>
      <c r="N15" s="104"/>
      <c r="O15" s="104"/>
      <c r="P15" s="107"/>
      <c r="Q15" s="104"/>
      <c r="R15" s="104"/>
      <c r="S15" s="101"/>
    </row>
    <row r="16" spans="1:19" ht="15.75" x14ac:dyDescent="0.2">
      <c r="A16" s="194"/>
      <c r="B16" s="128" t="s">
        <v>356</v>
      </c>
      <c r="C16" s="121"/>
      <c r="D16" s="121"/>
      <c r="E16" s="121"/>
      <c r="F16" s="121"/>
      <c r="G16" s="122"/>
      <c r="H16" s="122"/>
      <c r="I16" s="122" t="s">
        <v>209</v>
      </c>
      <c r="J16" s="122"/>
      <c r="K16" s="122"/>
      <c r="L16" s="122"/>
      <c r="M16" s="122"/>
      <c r="N16" s="122"/>
      <c r="O16" s="122"/>
      <c r="P16" s="122"/>
      <c r="Q16" s="122"/>
      <c r="R16" s="122"/>
      <c r="S16" s="127"/>
    </row>
    <row r="17" spans="1:19" ht="15.75" x14ac:dyDescent="0.2">
      <c r="A17" s="194"/>
      <c r="B17" s="128"/>
      <c r="C17" s="121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248" t="s">
        <v>24</v>
      </c>
      <c r="P17" s="122"/>
      <c r="Q17" s="122"/>
      <c r="R17" s="127"/>
      <c r="S17" s="127"/>
    </row>
    <row r="18" spans="1:19" x14ac:dyDescent="0.2">
      <c r="C18" s="15"/>
    </row>
    <row r="19" spans="1:19" x14ac:dyDescent="0.2">
      <c r="R19" s="1"/>
    </row>
    <row r="20" spans="1:19" x14ac:dyDescent="0.2">
      <c r="R20" s="1"/>
    </row>
    <row r="21" spans="1:19" x14ac:dyDescent="0.2">
      <c r="R21" s="1"/>
    </row>
    <row r="22" spans="1:19" x14ac:dyDescent="0.2">
      <c r="R22" s="1"/>
    </row>
    <row r="23" spans="1:19" x14ac:dyDescent="0.2">
      <c r="R23" s="1"/>
    </row>
    <row r="24" spans="1:19" x14ac:dyDescent="0.2">
      <c r="R24" s="1"/>
    </row>
    <row r="25" spans="1:19" x14ac:dyDescent="0.2">
      <c r="R25" s="1"/>
    </row>
    <row r="26" spans="1:19" x14ac:dyDescent="0.2">
      <c r="R26" s="1"/>
    </row>
    <row r="27" spans="1:19" x14ac:dyDescent="0.2">
      <c r="R27" s="1"/>
    </row>
    <row r="28" spans="1:19" x14ac:dyDescent="0.2">
      <c r="R28" s="1"/>
    </row>
    <row r="29" spans="1:19" x14ac:dyDescent="0.2">
      <c r="R29" s="1"/>
    </row>
    <row r="30" spans="1:19" x14ac:dyDescent="0.2">
      <c r="R30" s="1"/>
    </row>
    <row r="31" spans="1:19" x14ac:dyDescent="0.2">
      <c r="R31" s="1"/>
    </row>
    <row r="32" spans="1:19" x14ac:dyDescent="0.2">
      <c r="R32" s="1"/>
    </row>
    <row r="33" spans="18:18" x14ac:dyDescent="0.2">
      <c r="R33" s="1"/>
    </row>
    <row r="34" spans="18:18" x14ac:dyDescent="0.2">
      <c r="R34" s="1"/>
    </row>
  </sheetData>
  <mergeCells count="4">
    <mergeCell ref="A1:C3"/>
    <mergeCell ref="D1:Q1"/>
    <mergeCell ref="D2:Q2"/>
    <mergeCell ref="D3:Q3"/>
  </mergeCells>
  <phoneticPr fontId="49" type="noConversion"/>
  <dataValidations disablePrompts="1" count="1">
    <dataValidation type="list" allowBlank="1" showInputMessage="1" showErrorMessage="1" sqref="JK65531:JK65551 TG65531:TG65551 ADC65531:ADC65551 AMY65531:AMY65551 AWU65531:AWU65551 BGQ65531:BGQ65551 BQM65531:BQM65551 CAI65531:CAI65551 CKE65531:CKE65551 CUA65531:CUA65551 DDW65531:DDW65551 DNS65531:DNS65551 DXO65531:DXO65551 EHK65531:EHK65551 ERG65531:ERG65551 FBC65531:FBC65551 FKY65531:FKY65551 FUU65531:FUU65551 GEQ65531:GEQ65551 GOM65531:GOM65551 GYI65531:GYI65551 HIE65531:HIE65551 HSA65531:HSA65551 IBW65531:IBW65551 ILS65531:ILS65551 IVO65531:IVO65551 JFK65531:JFK65551 JPG65531:JPG65551 JZC65531:JZC65551 KIY65531:KIY65551 KSU65531:KSU65551 LCQ65531:LCQ65551 LMM65531:LMM65551 LWI65531:LWI65551 MGE65531:MGE65551 MQA65531:MQA65551 MZW65531:MZW65551 NJS65531:NJS65551 NTO65531:NTO65551 ODK65531:ODK65551 ONG65531:ONG65551 OXC65531:OXC65551 PGY65531:PGY65551 PQU65531:PQU65551 QAQ65531:QAQ65551 QKM65531:QKM65551 QUI65531:QUI65551 REE65531:REE65551 ROA65531:ROA65551 RXW65531:RXW65551 SHS65531:SHS65551 SRO65531:SRO65551 TBK65531:TBK65551 TLG65531:TLG65551 TVC65531:TVC65551 UEY65531:UEY65551 UOU65531:UOU65551 UYQ65531:UYQ65551 VIM65531:VIM65551 VSI65531:VSI65551 WCE65531:WCE65551 WMA65531:WMA65551 WVW65531:WVW65551 JK131067:JK131087 TG131067:TG131087 ADC131067:ADC131087 AMY131067:AMY131087 AWU131067:AWU131087 BGQ131067:BGQ131087 BQM131067:BQM131087 CAI131067:CAI131087 CKE131067:CKE131087 CUA131067:CUA131087 DDW131067:DDW131087 DNS131067:DNS131087 DXO131067:DXO131087 EHK131067:EHK131087 ERG131067:ERG131087 FBC131067:FBC131087 FKY131067:FKY131087 FUU131067:FUU131087 GEQ131067:GEQ131087 GOM131067:GOM131087 GYI131067:GYI131087 HIE131067:HIE131087 HSA131067:HSA131087 IBW131067:IBW131087 ILS131067:ILS131087 IVO131067:IVO131087 JFK131067:JFK131087 JPG131067:JPG131087 JZC131067:JZC131087 KIY131067:KIY131087 KSU131067:KSU131087 LCQ131067:LCQ131087 LMM131067:LMM131087 LWI131067:LWI131087 MGE131067:MGE131087 MQA131067:MQA131087 MZW131067:MZW131087 NJS131067:NJS131087 NTO131067:NTO131087 ODK131067:ODK131087 ONG131067:ONG131087 OXC131067:OXC131087 PGY131067:PGY131087 PQU131067:PQU131087 QAQ131067:QAQ131087 QKM131067:QKM131087 QUI131067:QUI131087 REE131067:REE131087 ROA131067:ROA131087 RXW131067:RXW131087 SHS131067:SHS131087 SRO131067:SRO131087 TBK131067:TBK131087 TLG131067:TLG131087 TVC131067:TVC131087 UEY131067:UEY131087 UOU131067:UOU131087 UYQ131067:UYQ131087 VIM131067:VIM131087 VSI131067:VSI131087 WCE131067:WCE131087 WMA131067:WMA131087 WVW131067:WVW131087 JK196603:JK196623 TG196603:TG196623 ADC196603:ADC196623 AMY196603:AMY196623 AWU196603:AWU196623 BGQ196603:BGQ196623 BQM196603:BQM196623 CAI196603:CAI196623 CKE196603:CKE196623 CUA196603:CUA196623 DDW196603:DDW196623 DNS196603:DNS196623 DXO196603:DXO196623 EHK196603:EHK196623 ERG196603:ERG196623 FBC196603:FBC196623 FKY196603:FKY196623 FUU196603:FUU196623 GEQ196603:GEQ196623 GOM196603:GOM196623 GYI196603:GYI196623 HIE196603:HIE196623 HSA196603:HSA196623 IBW196603:IBW196623 ILS196603:ILS196623 IVO196603:IVO196623 JFK196603:JFK196623 JPG196603:JPG196623 JZC196603:JZC196623 KIY196603:KIY196623 KSU196603:KSU196623 LCQ196603:LCQ196623 LMM196603:LMM196623 LWI196603:LWI196623 MGE196603:MGE196623 MQA196603:MQA196623 MZW196603:MZW196623 NJS196603:NJS196623 NTO196603:NTO196623 ODK196603:ODK196623 ONG196603:ONG196623 OXC196603:OXC196623 PGY196603:PGY196623 PQU196603:PQU196623 QAQ196603:QAQ196623 QKM196603:QKM196623 QUI196603:QUI196623 REE196603:REE196623 ROA196603:ROA196623 RXW196603:RXW196623 SHS196603:SHS196623 SRO196603:SRO196623 TBK196603:TBK196623 TLG196603:TLG196623 TVC196603:TVC196623 UEY196603:UEY196623 UOU196603:UOU196623 UYQ196603:UYQ196623 VIM196603:VIM196623 VSI196603:VSI196623 WCE196603:WCE196623 WMA196603:WMA196623 WVW196603:WVW196623 JK262139:JK262159 TG262139:TG262159 ADC262139:ADC262159 AMY262139:AMY262159 AWU262139:AWU262159 BGQ262139:BGQ262159 BQM262139:BQM262159 CAI262139:CAI262159 CKE262139:CKE262159 CUA262139:CUA262159 DDW262139:DDW262159 DNS262139:DNS262159 DXO262139:DXO262159 EHK262139:EHK262159 ERG262139:ERG262159 FBC262139:FBC262159 FKY262139:FKY262159 FUU262139:FUU262159 GEQ262139:GEQ262159 GOM262139:GOM262159 GYI262139:GYI262159 HIE262139:HIE262159 HSA262139:HSA262159 IBW262139:IBW262159 ILS262139:ILS262159 IVO262139:IVO262159 JFK262139:JFK262159 JPG262139:JPG262159 JZC262139:JZC262159 KIY262139:KIY262159 KSU262139:KSU262159 LCQ262139:LCQ262159 LMM262139:LMM262159 LWI262139:LWI262159 MGE262139:MGE262159 MQA262139:MQA262159 MZW262139:MZW262159 NJS262139:NJS262159 NTO262139:NTO262159 ODK262139:ODK262159 ONG262139:ONG262159 OXC262139:OXC262159 PGY262139:PGY262159 PQU262139:PQU262159 QAQ262139:QAQ262159 QKM262139:QKM262159 QUI262139:QUI262159 REE262139:REE262159 ROA262139:ROA262159 RXW262139:RXW262159 SHS262139:SHS262159 SRO262139:SRO262159 TBK262139:TBK262159 TLG262139:TLG262159 TVC262139:TVC262159 UEY262139:UEY262159 UOU262139:UOU262159 UYQ262139:UYQ262159 VIM262139:VIM262159 VSI262139:VSI262159 WCE262139:WCE262159 WMA262139:WMA262159 WVW262139:WVW262159 JK327675:JK327695 TG327675:TG327695 ADC327675:ADC327695 AMY327675:AMY327695 AWU327675:AWU327695 BGQ327675:BGQ327695 BQM327675:BQM327695 CAI327675:CAI327695 CKE327675:CKE327695 CUA327675:CUA327695 DDW327675:DDW327695 DNS327675:DNS327695 DXO327675:DXO327695 EHK327675:EHK327695 ERG327675:ERG327695 FBC327675:FBC327695 FKY327675:FKY327695 FUU327675:FUU327695 GEQ327675:GEQ327695 GOM327675:GOM327695 GYI327675:GYI327695 HIE327675:HIE327695 HSA327675:HSA327695 IBW327675:IBW327695 ILS327675:ILS327695 IVO327675:IVO327695 JFK327675:JFK327695 JPG327675:JPG327695 JZC327675:JZC327695 KIY327675:KIY327695 KSU327675:KSU327695 LCQ327675:LCQ327695 LMM327675:LMM327695 LWI327675:LWI327695 MGE327675:MGE327695 MQA327675:MQA327695 MZW327675:MZW327695 NJS327675:NJS327695 NTO327675:NTO327695 ODK327675:ODK327695 ONG327675:ONG327695 OXC327675:OXC327695 PGY327675:PGY327695 PQU327675:PQU327695 QAQ327675:QAQ327695 QKM327675:QKM327695 QUI327675:QUI327695 REE327675:REE327695 ROA327675:ROA327695 RXW327675:RXW327695 SHS327675:SHS327695 SRO327675:SRO327695 TBK327675:TBK327695 TLG327675:TLG327695 TVC327675:TVC327695 UEY327675:UEY327695 UOU327675:UOU327695 UYQ327675:UYQ327695 VIM327675:VIM327695 VSI327675:VSI327695 WCE327675:WCE327695 WMA327675:WMA327695 WVW327675:WVW327695 JK393211:JK393231 TG393211:TG393231 ADC393211:ADC393231 AMY393211:AMY393231 AWU393211:AWU393231 BGQ393211:BGQ393231 BQM393211:BQM393231 CAI393211:CAI393231 CKE393211:CKE393231 CUA393211:CUA393231 DDW393211:DDW393231 DNS393211:DNS393231 DXO393211:DXO393231 EHK393211:EHK393231 ERG393211:ERG393231 FBC393211:FBC393231 FKY393211:FKY393231 FUU393211:FUU393231 GEQ393211:GEQ393231 GOM393211:GOM393231 GYI393211:GYI393231 HIE393211:HIE393231 HSA393211:HSA393231 IBW393211:IBW393231 ILS393211:ILS393231 IVO393211:IVO393231 JFK393211:JFK393231 JPG393211:JPG393231 JZC393211:JZC393231 KIY393211:KIY393231 KSU393211:KSU393231 LCQ393211:LCQ393231 LMM393211:LMM393231 LWI393211:LWI393231 MGE393211:MGE393231 MQA393211:MQA393231 MZW393211:MZW393231 NJS393211:NJS393231 NTO393211:NTO393231 ODK393211:ODK393231 ONG393211:ONG393231 OXC393211:OXC393231 PGY393211:PGY393231 PQU393211:PQU393231 QAQ393211:QAQ393231 QKM393211:QKM393231 QUI393211:QUI393231 REE393211:REE393231 ROA393211:ROA393231 RXW393211:RXW393231 SHS393211:SHS393231 SRO393211:SRO393231 TBK393211:TBK393231 TLG393211:TLG393231 TVC393211:TVC393231 UEY393211:UEY393231 UOU393211:UOU393231 UYQ393211:UYQ393231 VIM393211:VIM393231 VSI393211:VSI393231 WCE393211:WCE393231 WMA393211:WMA393231 WVW393211:WVW393231 JK458747:JK458767 TG458747:TG458767 ADC458747:ADC458767 AMY458747:AMY458767 AWU458747:AWU458767 BGQ458747:BGQ458767 BQM458747:BQM458767 CAI458747:CAI458767 CKE458747:CKE458767 CUA458747:CUA458767 DDW458747:DDW458767 DNS458747:DNS458767 DXO458747:DXO458767 EHK458747:EHK458767 ERG458747:ERG458767 FBC458747:FBC458767 FKY458747:FKY458767 FUU458747:FUU458767 GEQ458747:GEQ458767 GOM458747:GOM458767 GYI458747:GYI458767 HIE458747:HIE458767 HSA458747:HSA458767 IBW458747:IBW458767 ILS458747:ILS458767 IVO458747:IVO458767 JFK458747:JFK458767 JPG458747:JPG458767 JZC458747:JZC458767 KIY458747:KIY458767 KSU458747:KSU458767 LCQ458747:LCQ458767 LMM458747:LMM458767 LWI458747:LWI458767 MGE458747:MGE458767 MQA458747:MQA458767 MZW458747:MZW458767 NJS458747:NJS458767 NTO458747:NTO458767 ODK458747:ODK458767 ONG458747:ONG458767 OXC458747:OXC458767 PGY458747:PGY458767 PQU458747:PQU458767 QAQ458747:QAQ458767 QKM458747:QKM458767 QUI458747:QUI458767 REE458747:REE458767 ROA458747:ROA458767 RXW458747:RXW458767 SHS458747:SHS458767 SRO458747:SRO458767 TBK458747:TBK458767 TLG458747:TLG458767 TVC458747:TVC458767 UEY458747:UEY458767 UOU458747:UOU458767 UYQ458747:UYQ458767 VIM458747:VIM458767 VSI458747:VSI458767 WCE458747:WCE458767 WMA458747:WMA458767 WVW458747:WVW458767 JK524283:JK524303 TG524283:TG524303 ADC524283:ADC524303 AMY524283:AMY524303 AWU524283:AWU524303 BGQ524283:BGQ524303 BQM524283:BQM524303 CAI524283:CAI524303 CKE524283:CKE524303 CUA524283:CUA524303 DDW524283:DDW524303 DNS524283:DNS524303 DXO524283:DXO524303 EHK524283:EHK524303 ERG524283:ERG524303 FBC524283:FBC524303 FKY524283:FKY524303 FUU524283:FUU524303 GEQ524283:GEQ524303 GOM524283:GOM524303 GYI524283:GYI524303 HIE524283:HIE524303 HSA524283:HSA524303 IBW524283:IBW524303 ILS524283:ILS524303 IVO524283:IVO524303 JFK524283:JFK524303 JPG524283:JPG524303 JZC524283:JZC524303 KIY524283:KIY524303 KSU524283:KSU524303 LCQ524283:LCQ524303 LMM524283:LMM524303 LWI524283:LWI524303 MGE524283:MGE524303 MQA524283:MQA524303 MZW524283:MZW524303 NJS524283:NJS524303 NTO524283:NTO524303 ODK524283:ODK524303 ONG524283:ONG524303 OXC524283:OXC524303 PGY524283:PGY524303 PQU524283:PQU524303 QAQ524283:QAQ524303 QKM524283:QKM524303 QUI524283:QUI524303 REE524283:REE524303 ROA524283:ROA524303 RXW524283:RXW524303 SHS524283:SHS524303 SRO524283:SRO524303 TBK524283:TBK524303 TLG524283:TLG524303 TVC524283:TVC524303 UEY524283:UEY524303 UOU524283:UOU524303 UYQ524283:UYQ524303 VIM524283:VIM524303 VSI524283:VSI524303 WCE524283:WCE524303 WMA524283:WMA524303 WVW524283:WVW524303 JK589819:JK589839 TG589819:TG589839 ADC589819:ADC589839 AMY589819:AMY589839 AWU589819:AWU589839 BGQ589819:BGQ589839 BQM589819:BQM589839 CAI589819:CAI589839 CKE589819:CKE589839 CUA589819:CUA589839 DDW589819:DDW589839 DNS589819:DNS589839 DXO589819:DXO589839 EHK589819:EHK589839 ERG589819:ERG589839 FBC589819:FBC589839 FKY589819:FKY589839 FUU589819:FUU589839 GEQ589819:GEQ589839 GOM589819:GOM589839 GYI589819:GYI589839 HIE589819:HIE589839 HSA589819:HSA589839 IBW589819:IBW589839 ILS589819:ILS589839 IVO589819:IVO589839 JFK589819:JFK589839 JPG589819:JPG589839 JZC589819:JZC589839 KIY589819:KIY589839 KSU589819:KSU589839 LCQ589819:LCQ589839 LMM589819:LMM589839 LWI589819:LWI589839 MGE589819:MGE589839 MQA589819:MQA589839 MZW589819:MZW589839 NJS589819:NJS589839 NTO589819:NTO589839 ODK589819:ODK589839 ONG589819:ONG589839 OXC589819:OXC589839 PGY589819:PGY589839 PQU589819:PQU589839 QAQ589819:QAQ589839 QKM589819:QKM589839 QUI589819:QUI589839 REE589819:REE589839 ROA589819:ROA589839 RXW589819:RXW589839 SHS589819:SHS589839 SRO589819:SRO589839 TBK589819:TBK589839 TLG589819:TLG589839 TVC589819:TVC589839 UEY589819:UEY589839 UOU589819:UOU589839 UYQ589819:UYQ589839 VIM589819:VIM589839 VSI589819:VSI589839 WCE589819:WCE589839 WMA589819:WMA589839 WVW589819:WVW589839 JK655355:JK655375 TG655355:TG655375 ADC655355:ADC655375 AMY655355:AMY655375 AWU655355:AWU655375 BGQ655355:BGQ655375 BQM655355:BQM655375 CAI655355:CAI655375 CKE655355:CKE655375 CUA655355:CUA655375 DDW655355:DDW655375 DNS655355:DNS655375 DXO655355:DXO655375 EHK655355:EHK655375 ERG655355:ERG655375 FBC655355:FBC655375 FKY655355:FKY655375 FUU655355:FUU655375 GEQ655355:GEQ655375 GOM655355:GOM655375 GYI655355:GYI655375 HIE655355:HIE655375 HSA655355:HSA655375 IBW655355:IBW655375 ILS655355:ILS655375 IVO655355:IVO655375 JFK655355:JFK655375 JPG655355:JPG655375 JZC655355:JZC655375 KIY655355:KIY655375 KSU655355:KSU655375 LCQ655355:LCQ655375 LMM655355:LMM655375 LWI655355:LWI655375 MGE655355:MGE655375 MQA655355:MQA655375 MZW655355:MZW655375 NJS655355:NJS655375 NTO655355:NTO655375 ODK655355:ODK655375 ONG655355:ONG655375 OXC655355:OXC655375 PGY655355:PGY655375 PQU655355:PQU655375 QAQ655355:QAQ655375 QKM655355:QKM655375 QUI655355:QUI655375 REE655355:REE655375 ROA655355:ROA655375 RXW655355:RXW655375 SHS655355:SHS655375 SRO655355:SRO655375 TBK655355:TBK655375 TLG655355:TLG655375 TVC655355:TVC655375 UEY655355:UEY655375 UOU655355:UOU655375 UYQ655355:UYQ655375 VIM655355:VIM655375 VSI655355:VSI655375 WCE655355:WCE655375 WMA655355:WMA655375 WVW655355:WVW655375 JK720891:JK720911 TG720891:TG720911 ADC720891:ADC720911 AMY720891:AMY720911 AWU720891:AWU720911 BGQ720891:BGQ720911 BQM720891:BQM720911 CAI720891:CAI720911 CKE720891:CKE720911 CUA720891:CUA720911 DDW720891:DDW720911 DNS720891:DNS720911 DXO720891:DXO720911 EHK720891:EHK720911 ERG720891:ERG720911 FBC720891:FBC720911 FKY720891:FKY720911 FUU720891:FUU720911 GEQ720891:GEQ720911 GOM720891:GOM720911 GYI720891:GYI720911 HIE720891:HIE720911 HSA720891:HSA720911 IBW720891:IBW720911 ILS720891:ILS720911 IVO720891:IVO720911 JFK720891:JFK720911 JPG720891:JPG720911 JZC720891:JZC720911 KIY720891:KIY720911 KSU720891:KSU720911 LCQ720891:LCQ720911 LMM720891:LMM720911 LWI720891:LWI720911 MGE720891:MGE720911 MQA720891:MQA720911 MZW720891:MZW720911 NJS720891:NJS720911 NTO720891:NTO720911 ODK720891:ODK720911 ONG720891:ONG720911 OXC720891:OXC720911 PGY720891:PGY720911 PQU720891:PQU720911 QAQ720891:QAQ720911 QKM720891:QKM720911 QUI720891:QUI720911 REE720891:REE720911 ROA720891:ROA720911 RXW720891:RXW720911 SHS720891:SHS720911 SRO720891:SRO720911 TBK720891:TBK720911 TLG720891:TLG720911 TVC720891:TVC720911 UEY720891:UEY720911 UOU720891:UOU720911 UYQ720891:UYQ720911 VIM720891:VIM720911 VSI720891:VSI720911 WCE720891:WCE720911 WMA720891:WMA720911 WVW720891:WVW720911 JK786427:JK786447 TG786427:TG786447 ADC786427:ADC786447 AMY786427:AMY786447 AWU786427:AWU786447 BGQ786427:BGQ786447 BQM786427:BQM786447 CAI786427:CAI786447 CKE786427:CKE786447 CUA786427:CUA786447 DDW786427:DDW786447 DNS786427:DNS786447 DXO786427:DXO786447 EHK786427:EHK786447 ERG786427:ERG786447 FBC786427:FBC786447 FKY786427:FKY786447 FUU786427:FUU786447 GEQ786427:GEQ786447 GOM786427:GOM786447 GYI786427:GYI786447 HIE786427:HIE786447 HSA786427:HSA786447 IBW786427:IBW786447 ILS786427:ILS786447 IVO786427:IVO786447 JFK786427:JFK786447 JPG786427:JPG786447 JZC786427:JZC786447 KIY786427:KIY786447 KSU786427:KSU786447 LCQ786427:LCQ786447 LMM786427:LMM786447 LWI786427:LWI786447 MGE786427:MGE786447 MQA786427:MQA786447 MZW786427:MZW786447 NJS786427:NJS786447 NTO786427:NTO786447 ODK786427:ODK786447 ONG786427:ONG786447 OXC786427:OXC786447 PGY786427:PGY786447 PQU786427:PQU786447 QAQ786427:QAQ786447 QKM786427:QKM786447 QUI786427:QUI786447 REE786427:REE786447 ROA786427:ROA786447 RXW786427:RXW786447 SHS786427:SHS786447 SRO786427:SRO786447 TBK786427:TBK786447 TLG786427:TLG786447 TVC786427:TVC786447 UEY786427:UEY786447 UOU786427:UOU786447 UYQ786427:UYQ786447 VIM786427:VIM786447 VSI786427:VSI786447 WCE786427:WCE786447 WMA786427:WMA786447 WVW786427:WVW786447 JK851963:JK851983 TG851963:TG851983 ADC851963:ADC851983 AMY851963:AMY851983 AWU851963:AWU851983 BGQ851963:BGQ851983 BQM851963:BQM851983 CAI851963:CAI851983 CKE851963:CKE851983 CUA851963:CUA851983 DDW851963:DDW851983 DNS851963:DNS851983 DXO851963:DXO851983 EHK851963:EHK851983 ERG851963:ERG851983 FBC851963:FBC851983 FKY851963:FKY851983 FUU851963:FUU851983 GEQ851963:GEQ851983 GOM851963:GOM851983 GYI851963:GYI851983 HIE851963:HIE851983 HSA851963:HSA851983 IBW851963:IBW851983 ILS851963:ILS851983 IVO851963:IVO851983 JFK851963:JFK851983 JPG851963:JPG851983 JZC851963:JZC851983 KIY851963:KIY851983 KSU851963:KSU851983 LCQ851963:LCQ851983 LMM851963:LMM851983 LWI851963:LWI851983 MGE851963:MGE851983 MQA851963:MQA851983 MZW851963:MZW851983 NJS851963:NJS851983 NTO851963:NTO851983 ODK851963:ODK851983 ONG851963:ONG851983 OXC851963:OXC851983 PGY851963:PGY851983 PQU851963:PQU851983 QAQ851963:QAQ851983 QKM851963:QKM851983 QUI851963:QUI851983 REE851963:REE851983 ROA851963:ROA851983 RXW851963:RXW851983 SHS851963:SHS851983 SRO851963:SRO851983 TBK851963:TBK851983 TLG851963:TLG851983 TVC851963:TVC851983 UEY851963:UEY851983 UOU851963:UOU851983 UYQ851963:UYQ851983 VIM851963:VIM851983 VSI851963:VSI851983 WCE851963:WCE851983 WMA851963:WMA851983 WVW851963:WVW851983 JK917499:JK917519 TG917499:TG917519 ADC917499:ADC917519 AMY917499:AMY917519 AWU917499:AWU917519 BGQ917499:BGQ917519 BQM917499:BQM917519 CAI917499:CAI917519 CKE917499:CKE917519 CUA917499:CUA917519 DDW917499:DDW917519 DNS917499:DNS917519 DXO917499:DXO917519 EHK917499:EHK917519 ERG917499:ERG917519 FBC917499:FBC917519 FKY917499:FKY917519 FUU917499:FUU917519 GEQ917499:GEQ917519 GOM917499:GOM917519 GYI917499:GYI917519 HIE917499:HIE917519 HSA917499:HSA917519 IBW917499:IBW917519 ILS917499:ILS917519 IVO917499:IVO917519 JFK917499:JFK917519 JPG917499:JPG917519 JZC917499:JZC917519 KIY917499:KIY917519 KSU917499:KSU917519 LCQ917499:LCQ917519 LMM917499:LMM917519 LWI917499:LWI917519 MGE917499:MGE917519 MQA917499:MQA917519 MZW917499:MZW917519 NJS917499:NJS917519 NTO917499:NTO917519 ODK917499:ODK917519 ONG917499:ONG917519 OXC917499:OXC917519 PGY917499:PGY917519 PQU917499:PQU917519 QAQ917499:QAQ917519 QKM917499:QKM917519 QUI917499:QUI917519 REE917499:REE917519 ROA917499:ROA917519 RXW917499:RXW917519 SHS917499:SHS917519 SRO917499:SRO917519 TBK917499:TBK917519 TLG917499:TLG917519 TVC917499:TVC917519 UEY917499:UEY917519 UOU917499:UOU917519 UYQ917499:UYQ917519 VIM917499:VIM917519 VSI917499:VSI917519 WCE917499:WCE917519 WMA917499:WMA917519 WVW917499:WVW917519 JK983035:JK983055 TG983035:TG983055 ADC983035:ADC983055 AMY983035:AMY983055 AWU983035:AWU983055 BGQ983035:BGQ983055 BQM983035:BQM983055 CAI983035:CAI983055 CKE983035:CKE983055 CUA983035:CUA983055 DDW983035:DDW983055 DNS983035:DNS983055 DXO983035:DXO983055 EHK983035:EHK983055 ERG983035:ERG983055 FBC983035:FBC983055 FKY983035:FKY983055 FUU983035:FUU983055 GEQ983035:GEQ983055 GOM983035:GOM983055 GYI983035:GYI983055 HIE983035:HIE983055 HSA983035:HSA983055 IBW983035:IBW983055 ILS983035:ILS983055 IVO983035:IVO983055 JFK983035:JFK983055 JPG983035:JPG983055 JZC983035:JZC983055 KIY983035:KIY983055 KSU983035:KSU983055 LCQ983035:LCQ983055 LMM983035:LMM983055 LWI983035:LWI983055 MGE983035:MGE983055 MQA983035:MQA983055 MZW983035:MZW983055 NJS983035:NJS983055 NTO983035:NTO983055 ODK983035:ODK983055 ONG983035:ONG983055 OXC983035:OXC983055 PGY983035:PGY983055 PQU983035:PQU983055 QAQ983035:QAQ983055 QKM983035:QKM983055 QUI983035:QUI983055 REE983035:REE983055 ROA983035:ROA983055 RXW983035:RXW983055 SHS983035:SHS983055 SRO983035:SRO983055 TBK983035:TBK983055 TLG983035:TLG983055 TVC983035:TVC983055 UEY983035:UEY983055 UOU983035:UOU983055 UYQ983035:UYQ983055 VIM983035:VIM983055 VSI983035:VSI983055 WCE983035:WCE983055 WMA983035:WMA983055 WVW983035:WVW983055 JK5:JK15 TG5:TG15 ADC5:ADC15 AMY5:AMY15 AWU5:AWU15 BGQ5:BGQ15 BQM5:BQM15 CAI5:CAI15 CKE5:CKE15 CUA5:CUA15 DDW5:DDW15 DNS5:DNS15 DXO5:DXO15 EHK5:EHK15 ERG5:ERG15 FBC5:FBC15 FKY5:FKY15 FUU5:FUU15 GEQ5:GEQ15 GOM5:GOM15 GYI5:GYI15 HIE5:HIE15 HSA5:HSA15 IBW5:IBW15 ILS5:ILS15 IVO5:IVO15 JFK5:JFK15 JPG5:JPG15 JZC5:JZC15 KIY5:KIY15 KSU5:KSU15 LCQ5:LCQ15 LMM5:LMM15 LWI5:LWI15 MGE5:MGE15 MQA5:MQA15 MZW5:MZW15 NJS5:NJS15 NTO5:NTO15 ODK5:ODK15 ONG5:ONG15 OXC5:OXC15 PGY5:PGY15 PQU5:PQU15 QAQ5:QAQ15 QKM5:QKM15 QUI5:QUI15 REE5:REE15 ROA5:ROA15 RXW5:RXW15 SHS5:SHS15 SRO5:SRO15 TBK5:TBK15 TLG5:TLG15 TVC5:TVC15 UEY5:UEY15 UOU5:UOU15 UYQ5:UYQ15 VIM5:VIM15 VSI5:VSI15 WCE5:WCE15 WMA5:WMA15 WVW5:WVW15" xr:uid="{B9182B77-255F-4ADA-8E6F-BED695691EB9}">
      <formula1>"SI,NO"</formula1>
    </dataValidation>
  </dataValidations>
  <pageMargins left="0.25" right="0.25" top="0.75" bottom="0.75" header="0.3" footer="0.3"/>
  <pageSetup paperSize="9" scale="55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51B0-8CFA-413E-B625-D7C1C90BE1B9}">
  <sheetPr>
    <pageSetUpPr fitToPage="1"/>
  </sheetPr>
  <dimension ref="A1:Q23"/>
  <sheetViews>
    <sheetView workbookViewId="0">
      <selection activeCell="B6" sqref="B6"/>
    </sheetView>
  </sheetViews>
  <sheetFormatPr baseColWidth="10" defaultRowHeight="15" x14ac:dyDescent="0.25"/>
  <cols>
    <col min="2" max="2" width="15.85546875" bestFit="1" customWidth="1"/>
    <col min="3" max="3" width="41.140625" bestFit="1" customWidth="1"/>
    <col min="4" max="4" width="9.28515625" hidden="1" customWidth="1"/>
    <col min="5" max="5" width="11.28515625" hidden="1" customWidth="1"/>
    <col min="6" max="6" width="10.7109375" hidden="1" customWidth="1"/>
    <col min="7" max="7" width="6.5703125" bestFit="1" customWidth="1"/>
    <col min="8" max="8" width="40.7109375" bestFit="1" customWidth="1"/>
    <col min="9" max="9" width="9" bestFit="1" customWidth="1"/>
    <col min="13" max="13" width="13.28515625" bestFit="1" customWidth="1"/>
    <col min="15" max="15" width="19.85546875" bestFit="1" customWidth="1"/>
    <col min="17" max="17" width="15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93" t="s">
        <v>84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4"/>
      <c r="P3" s="7" t="s">
        <v>22</v>
      </c>
      <c r="Q3" s="10"/>
    </row>
    <row r="4" spans="1:17" ht="76.5" x14ac:dyDescent="0.25">
      <c r="A4" s="18" t="s">
        <v>25</v>
      </c>
      <c r="B4" s="18" t="s">
        <v>12</v>
      </c>
      <c r="C4" s="19" t="s">
        <v>11</v>
      </c>
      <c r="D4" s="20" t="s">
        <v>10</v>
      </c>
      <c r="E4" s="19" t="s">
        <v>9</v>
      </c>
      <c r="F4" s="20" t="s">
        <v>8</v>
      </c>
      <c r="G4" s="20" t="s">
        <v>7</v>
      </c>
      <c r="H4" s="20" t="s">
        <v>5</v>
      </c>
      <c r="I4" s="20" t="s">
        <v>2</v>
      </c>
      <c r="J4" s="20" t="s">
        <v>23</v>
      </c>
      <c r="K4" s="21" t="s">
        <v>6</v>
      </c>
      <c r="L4" s="22" t="s">
        <v>20</v>
      </c>
      <c r="M4" s="20" t="s">
        <v>17</v>
      </c>
      <c r="N4" s="20" t="s">
        <v>21</v>
      </c>
      <c r="O4" s="20" t="s">
        <v>1</v>
      </c>
      <c r="P4" s="20" t="s">
        <v>49</v>
      </c>
      <c r="Q4" s="23" t="s">
        <v>19</v>
      </c>
    </row>
    <row r="5" spans="1:17" x14ac:dyDescent="0.25">
      <c r="A5" s="5">
        <v>44727</v>
      </c>
      <c r="B5" s="24" t="s">
        <v>26</v>
      </c>
      <c r="C5" s="42" t="s">
        <v>79</v>
      </c>
      <c r="D5" s="4" t="s">
        <v>46</v>
      </c>
      <c r="E5" s="4" t="s">
        <v>28</v>
      </c>
      <c r="F5" s="4">
        <v>1</v>
      </c>
      <c r="G5" s="28">
        <v>0</v>
      </c>
      <c r="H5" s="28">
        <v>6</v>
      </c>
      <c r="I5" s="29">
        <v>46200</v>
      </c>
      <c r="J5" s="8">
        <v>46200</v>
      </c>
      <c r="K5" s="14">
        <v>10</v>
      </c>
      <c r="L5" s="13">
        <f>SUM(H5/30)*(35+N5)-G5</f>
        <v>7</v>
      </c>
      <c r="M5" s="8">
        <f t="shared" ref="M5:M17" si="0">J5*K5</f>
        <v>462000</v>
      </c>
      <c r="N5" s="12">
        <v>0</v>
      </c>
      <c r="O5" s="4" t="s">
        <v>81</v>
      </c>
      <c r="P5" s="6"/>
      <c r="Q5" s="10"/>
    </row>
    <row r="6" spans="1:17" x14ac:dyDescent="0.25">
      <c r="A6" s="5">
        <v>44727</v>
      </c>
      <c r="B6" s="26" t="s">
        <v>63</v>
      </c>
      <c r="C6" s="42" t="s">
        <v>80</v>
      </c>
      <c r="D6" s="4"/>
      <c r="E6" s="4"/>
      <c r="F6" s="4"/>
      <c r="G6" s="28">
        <v>0</v>
      </c>
      <c r="H6" s="28">
        <v>6</v>
      </c>
      <c r="I6" s="29">
        <v>46200</v>
      </c>
      <c r="J6" s="8">
        <v>46200</v>
      </c>
      <c r="K6" s="14">
        <v>10</v>
      </c>
      <c r="L6" s="13">
        <f t="shared" ref="L6:L7" si="1">SUM(H6/30)*(35+N6)-G6</f>
        <v>7</v>
      </c>
      <c r="M6" s="8">
        <f t="shared" si="0"/>
        <v>462000</v>
      </c>
      <c r="N6" s="12">
        <v>0</v>
      </c>
      <c r="O6" s="4" t="s">
        <v>81</v>
      </c>
      <c r="P6" s="6"/>
      <c r="Q6" s="10"/>
    </row>
    <row r="7" spans="1:17" x14ac:dyDescent="0.25">
      <c r="A7" s="5">
        <v>44727</v>
      </c>
      <c r="B7" s="26" t="s">
        <v>64</v>
      </c>
      <c r="C7" s="42" t="s">
        <v>82</v>
      </c>
      <c r="D7" s="4"/>
      <c r="E7" s="4"/>
      <c r="F7" s="4"/>
      <c r="G7" s="28">
        <v>0</v>
      </c>
      <c r="H7" s="28">
        <v>6</v>
      </c>
      <c r="I7" s="29">
        <v>46200</v>
      </c>
      <c r="J7" s="8">
        <v>46200</v>
      </c>
      <c r="K7" s="14">
        <v>10</v>
      </c>
      <c r="L7" s="13">
        <f t="shared" si="1"/>
        <v>7</v>
      </c>
      <c r="M7" s="8">
        <f t="shared" si="0"/>
        <v>462000</v>
      </c>
      <c r="N7" s="27">
        <v>0</v>
      </c>
      <c r="O7" s="4" t="s">
        <v>81</v>
      </c>
      <c r="P7" s="6"/>
      <c r="Q7" s="10"/>
    </row>
    <row r="8" spans="1:17" x14ac:dyDescent="0.25">
      <c r="A8" s="5"/>
      <c r="B8" s="24"/>
      <c r="C8" s="31"/>
      <c r="D8" s="4"/>
      <c r="E8" s="4"/>
      <c r="F8" s="4"/>
      <c r="G8" s="4"/>
      <c r="H8" s="4"/>
      <c r="I8" s="29"/>
      <c r="J8" s="8"/>
      <c r="K8" s="14"/>
      <c r="L8" s="13">
        <f t="shared" ref="L8:L17" si="2">SUM(H8/30)*(30+N8)-G8</f>
        <v>0</v>
      </c>
      <c r="M8" s="8">
        <f t="shared" si="0"/>
        <v>0</v>
      </c>
      <c r="N8" s="27"/>
      <c r="O8" s="4"/>
      <c r="P8" s="6"/>
      <c r="Q8" s="10"/>
    </row>
    <row r="9" spans="1:17" x14ac:dyDescent="0.25">
      <c r="A9" s="5"/>
      <c r="B9" s="24"/>
      <c r="C9" s="24"/>
      <c r="D9" s="4"/>
      <c r="E9" s="4"/>
      <c r="F9" s="4"/>
      <c r="G9" s="4"/>
      <c r="H9" s="4"/>
      <c r="I9" s="8"/>
      <c r="J9" s="41"/>
      <c r="K9" s="14"/>
      <c r="L9" s="13">
        <f t="shared" si="2"/>
        <v>0</v>
      </c>
      <c r="M9" s="8">
        <f t="shared" si="0"/>
        <v>0</v>
      </c>
      <c r="N9" s="27"/>
      <c r="O9" s="4"/>
      <c r="P9" s="6"/>
      <c r="Q9" s="10"/>
    </row>
    <row r="10" spans="1:17" x14ac:dyDescent="0.25">
      <c r="A10" s="5"/>
      <c r="B10" s="40"/>
      <c r="C10" s="31"/>
      <c r="D10" s="4"/>
      <c r="E10" s="4"/>
      <c r="F10" s="4"/>
      <c r="G10" s="4"/>
      <c r="H10" s="4"/>
      <c r="I10" s="8"/>
      <c r="J10" s="41"/>
      <c r="K10" s="14"/>
      <c r="L10" s="13">
        <f t="shared" si="2"/>
        <v>0</v>
      </c>
      <c r="M10" s="8">
        <f t="shared" si="0"/>
        <v>0</v>
      </c>
      <c r="N10" s="27"/>
      <c r="O10" s="4"/>
      <c r="P10" s="6"/>
      <c r="Q10" s="10"/>
    </row>
    <row r="11" spans="1:17" x14ac:dyDescent="0.25">
      <c r="A11" s="5"/>
      <c r="B11" s="26"/>
      <c r="C11" s="43"/>
      <c r="D11" s="4"/>
      <c r="E11" s="4"/>
      <c r="F11" s="4"/>
      <c r="G11" s="4"/>
      <c r="H11" s="4"/>
      <c r="I11" s="8"/>
      <c r="J11" s="41"/>
      <c r="K11" s="14"/>
      <c r="L11" s="13">
        <f t="shared" si="2"/>
        <v>0</v>
      </c>
      <c r="M11" s="8">
        <f t="shared" si="0"/>
        <v>0</v>
      </c>
      <c r="N11" s="27"/>
      <c r="O11" s="4"/>
      <c r="P11" s="6"/>
      <c r="Q11" s="10"/>
    </row>
    <row r="12" spans="1:17" x14ac:dyDescent="0.25">
      <c r="A12" s="5"/>
      <c r="B12" s="26"/>
      <c r="C12" s="42"/>
      <c r="D12" s="4"/>
      <c r="E12" s="4"/>
      <c r="F12" s="4"/>
      <c r="G12" s="4"/>
      <c r="H12" s="4"/>
      <c r="I12" s="8"/>
      <c r="J12" s="41"/>
      <c r="K12" s="14"/>
      <c r="L12" s="13">
        <f t="shared" si="2"/>
        <v>0</v>
      </c>
      <c r="M12" s="8">
        <f t="shared" si="0"/>
        <v>0</v>
      </c>
      <c r="N12" s="27"/>
      <c r="O12" s="4"/>
      <c r="P12" s="6"/>
      <c r="Q12" s="10"/>
    </row>
    <row r="13" spans="1:17" x14ac:dyDescent="0.25">
      <c r="A13" s="5"/>
      <c r="B13" s="24"/>
      <c r="C13" s="38"/>
      <c r="D13" s="4"/>
      <c r="E13" s="4"/>
      <c r="F13" s="4"/>
      <c r="G13" s="4"/>
      <c r="H13" s="4"/>
      <c r="I13" s="8"/>
      <c r="J13" s="41"/>
      <c r="K13" s="14"/>
      <c r="L13" s="13">
        <f t="shared" si="2"/>
        <v>0</v>
      </c>
      <c r="M13" s="8">
        <f t="shared" si="0"/>
        <v>0</v>
      </c>
      <c r="N13" s="27"/>
      <c r="O13" s="4"/>
      <c r="P13" s="6"/>
      <c r="Q13" s="10"/>
    </row>
    <row r="14" spans="1:17" x14ac:dyDescent="0.25">
      <c r="A14" s="5"/>
      <c r="B14" s="24"/>
      <c r="C14" s="38"/>
      <c r="D14" s="4"/>
      <c r="E14" s="4"/>
      <c r="F14" s="4"/>
      <c r="G14" s="4"/>
      <c r="H14" s="4"/>
      <c r="I14" s="8"/>
      <c r="J14" s="41"/>
      <c r="K14" s="14"/>
      <c r="L14" s="13">
        <f t="shared" si="2"/>
        <v>0</v>
      </c>
      <c r="M14" s="8">
        <f t="shared" si="0"/>
        <v>0</v>
      </c>
      <c r="N14" s="27"/>
      <c r="O14" s="4"/>
      <c r="P14" s="6"/>
      <c r="Q14" s="10"/>
    </row>
    <row r="15" spans="1:17" x14ac:dyDescent="0.25">
      <c r="A15" s="5"/>
      <c r="B15" s="24"/>
      <c r="C15" s="31"/>
      <c r="D15" s="4"/>
      <c r="E15" s="4"/>
      <c r="F15" s="4"/>
      <c r="G15" s="4"/>
      <c r="H15" s="4"/>
      <c r="I15" s="8"/>
      <c r="J15" s="41"/>
      <c r="K15" s="14"/>
      <c r="L15" s="13">
        <f t="shared" si="2"/>
        <v>0</v>
      </c>
      <c r="M15" s="8">
        <f t="shared" si="0"/>
        <v>0</v>
      </c>
      <c r="N15" s="27"/>
      <c r="O15" s="4"/>
      <c r="P15" s="6"/>
      <c r="Q15" s="10"/>
    </row>
    <row r="16" spans="1:17" x14ac:dyDescent="0.25">
      <c r="A16" s="5"/>
      <c r="B16" s="24"/>
      <c r="C16" s="31"/>
      <c r="D16" s="4"/>
      <c r="E16" s="4"/>
      <c r="F16" s="4"/>
      <c r="G16" s="4"/>
      <c r="H16" s="4"/>
      <c r="I16" s="8"/>
      <c r="J16" s="41"/>
      <c r="K16" s="14"/>
      <c r="L16" s="13">
        <f t="shared" si="2"/>
        <v>0</v>
      </c>
      <c r="M16" s="8">
        <f t="shared" si="0"/>
        <v>0</v>
      </c>
      <c r="N16" s="27"/>
      <c r="O16" s="4"/>
      <c r="P16" s="6"/>
      <c r="Q16" s="10"/>
    </row>
    <row r="17" spans="1:17" x14ac:dyDescent="0.25">
      <c r="A17" s="5"/>
      <c r="B17" s="24"/>
      <c r="C17" s="30"/>
      <c r="D17" s="4"/>
      <c r="E17" s="4"/>
      <c r="F17" s="4"/>
      <c r="G17" s="4"/>
      <c r="H17" s="4"/>
      <c r="I17" s="8"/>
      <c r="J17" s="41"/>
      <c r="K17" s="14"/>
      <c r="L17" s="13">
        <f t="shared" si="2"/>
        <v>0</v>
      </c>
      <c r="M17" s="8">
        <f t="shared" si="0"/>
        <v>0</v>
      </c>
      <c r="N17" s="27"/>
      <c r="O17" s="4"/>
      <c r="P17" s="6"/>
      <c r="Q17" s="10"/>
    </row>
    <row r="18" spans="1:17" x14ac:dyDescent="0.25">
      <c r="A18" s="5"/>
      <c r="B18" s="4"/>
      <c r="C18" s="31"/>
      <c r="D18" s="4"/>
      <c r="E18" s="4"/>
      <c r="F18" s="4"/>
      <c r="G18" s="4"/>
      <c r="H18" s="4"/>
      <c r="I18" s="4"/>
      <c r="J18" s="4"/>
      <c r="K18" s="16">
        <f>SUM(K5:K17)</f>
        <v>30</v>
      </c>
      <c r="L18" s="13">
        <f>SUM(L5:L17)</f>
        <v>21</v>
      </c>
      <c r="M18" s="11">
        <f>SUM(M5:M17)</f>
        <v>1386000</v>
      </c>
      <c r="N18" s="8"/>
      <c r="O18" s="4"/>
      <c r="P18" s="6"/>
      <c r="Q18" s="10"/>
    </row>
    <row r="19" spans="1:17" x14ac:dyDescent="0.25">
      <c r="A19" s="3"/>
      <c r="B19" s="2"/>
      <c r="C19" s="32"/>
      <c r="D19" s="2"/>
      <c r="E19" s="2"/>
      <c r="F19" s="2"/>
      <c r="G19" s="2"/>
      <c r="H19" s="15" t="s">
        <v>83</v>
      </c>
      <c r="I19" s="2"/>
      <c r="J19" s="2"/>
      <c r="K19" s="33" t="s">
        <v>34</v>
      </c>
      <c r="L19" s="34"/>
      <c r="M19" s="35"/>
      <c r="N19" s="36"/>
      <c r="O19" s="2"/>
      <c r="P19" s="2"/>
      <c r="Q19" s="1"/>
    </row>
    <row r="20" spans="1:17" x14ac:dyDescent="0.25">
      <c r="A20" s="3"/>
      <c r="B20" s="2"/>
      <c r="C20" s="32"/>
      <c r="D20" s="2"/>
      <c r="E20" s="2"/>
      <c r="F20" s="2"/>
      <c r="G20" s="2"/>
      <c r="H20" s="2"/>
      <c r="I20" s="2"/>
      <c r="J20" s="2"/>
      <c r="K20" s="35"/>
      <c r="L20" s="36"/>
      <c r="M20" s="2"/>
      <c r="N20" s="2"/>
      <c r="O20" s="1"/>
    </row>
    <row r="21" spans="1:17" x14ac:dyDescent="0.25">
      <c r="A21" s="3"/>
      <c r="B21" s="2"/>
      <c r="C21" s="32"/>
      <c r="D21" s="2"/>
      <c r="E21" s="2"/>
      <c r="F21" s="2"/>
      <c r="G21" s="2"/>
      <c r="H21" s="2"/>
      <c r="I21" s="2"/>
      <c r="J21" s="2"/>
      <c r="K21" s="35"/>
      <c r="L21" s="36"/>
      <c r="M21" s="2"/>
      <c r="N21" s="2"/>
      <c r="O21" s="1"/>
    </row>
    <row r="22" spans="1:17" x14ac:dyDescent="0.25">
      <c r="A22" s="3"/>
      <c r="B22" s="17"/>
      <c r="C22" s="15"/>
      <c r="D22" s="15"/>
      <c r="E22" s="15"/>
      <c r="F22" s="15"/>
      <c r="G22" s="2"/>
      <c r="H22" s="2"/>
      <c r="I22" s="15"/>
      <c r="J22" s="15"/>
      <c r="K22" s="2"/>
      <c r="L22" s="2"/>
      <c r="M22" s="2"/>
      <c r="N22" s="2"/>
      <c r="O22" s="2"/>
      <c r="P22" s="2"/>
      <c r="Q22" s="1"/>
    </row>
    <row r="23" spans="1:17" x14ac:dyDescent="0.25">
      <c r="A23" s="3"/>
      <c r="B23" s="17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604C4-28C6-40A1-8994-26BAB1C33B22}">
  <sheetPr>
    <tabColor rgb="FF00B0F0"/>
    <pageSetUpPr fitToPage="1"/>
  </sheetPr>
  <dimension ref="A1:Q23"/>
  <sheetViews>
    <sheetView workbookViewId="0">
      <selection activeCell="A21" sqref="A1:Q21"/>
    </sheetView>
  </sheetViews>
  <sheetFormatPr baseColWidth="10" defaultRowHeight="15" x14ac:dyDescent="0.25"/>
  <cols>
    <col min="1" max="1" width="12.7109375" bestFit="1" customWidth="1"/>
    <col min="2" max="2" width="25.7109375" customWidth="1"/>
    <col min="3" max="3" width="31.140625" bestFit="1" customWidth="1"/>
    <col min="4" max="4" width="9.28515625" hidden="1" customWidth="1"/>
    <col min="5" max="5" width="11.140625" hidden="1" customWidth="1"/>
    <col min="6" max="6" width="10.140625" hidden="1" customWidth="1"/>
    <col min="7" max="7" width="9.85546875" customWidth="1"/>
    <col min="8" max="8" width="41" bestFit="1" customWidth="1"/>
    <col min="9" max="10" width="12.85546875" bestFit="1" customWidth="1"/>
    <col min="11" max="11" width="14.140625" customWidth="1"/>
    <col min="12" max="12" width="11.7109375" bestFit="1" customWidth="1"/>
    <col min="13" max="13" width="15.5703125" bestFit="1" customWidth="1"/>
    <col min="14" max="14" width="11.7109375" bestFit="1" customWidth="1"/>
    <col min="15" max="15" width="19.85546875" bestFit="1" customWidth="1"/>
    <col min="17" max="17" width="15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95" t="s">
        <v>58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7"/>
      <c r="P3" s="7" t="s">
        <v>22</v>
      </c>
      <c r="Q3" s="10"/>
    </row>
    <row r="4" spans="1:17" ht="110.25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170</v>
      </c>
      <c r="J4" s="46" t="s">
        <v>176</v>
      </c>
      <c r="K4" s="57" t="s">
        <v>177</v>
      </c>
      <c r="L4" s="58" t="s">
        <v>178</v>
      </c>
      <c r="M4" s="46" t="s">
        <v>17</v>
      </c>
      <c r="N4" s="46" t="s">
        <v>21</v>
      </c>
      <c r="O4" s="46" t="s">
        <v>1</v>
      </c>
      <c r="P4" s="46" t="s">
        <v>49</v>
      </c>
      <c r="Q4" s="77" t="s">
        <v>19</v>
      </c>
    </row>
    <row r="5" spans="1:17" ht="15.75" x14ac:dyDescent="0.25">
      <c r="A5" s="102">
        <v>45135</v>
      </c>
      <c r="B5" s="111" t="s">
        <v>26</v>
      </c>
      <c r="C5" s="210" t="s">
        <v>85</v>
      </c>
      <c r="D5" s="104" t="s">
        <v>46</v>
      </c>
      <c r="E5" s="104" t="s">
        <v>28</v>
      </c>
      <c r="F5" s="104">
        <v>1</v>
      </c>
      <c r="G5" s="105">
        <v>10</v>
      </c>
      <c r="H5" s="105">
        <v>30</v>
      </c>
      <c r="I5" s="112">
        <v>114924</v>
      </c>
      <c r="J5" s="107">
        <v>140151</v>
      </c>
      <c r="K5" s="115">
        <v>30</v>
      </c>
      <c r="L5" s="108">
        <f>SUM(H5/30)*(30+N5)-G5</f>
        <v>25</v>
      </c>
      <c r="M5" s="107">
        <f t="shared" ref="M5:M17" si="0">J5*K5</f>
        <v>4204530</v>
      </c>
      <c r="N5" s="109">
        <v>5</v>
      </c>
      <c r="O5" s="104" t="s">
        <v>86</v>
      </c>
      <c r="P5" s="65"/>
      <c r="Q5" s="73"/>
    </row>
    <row r="6" spans="1:17" ht="15.75" x14ac:dyDescent="0.25">
      <c r="A6" s="67"/>
      <c r="B6" s="80"/>
      <c r="C6" s="60"/>
      <c r="D6" s="53"/>
      <c r="E6" s="53"/>
      <c r="F6" s="53"/>
      <c r="G6" s="84"/>
      <c r="H6" s="84"/>
      <c r="I6" s="70"/>
      <c r="J6" s="66"/>
      <c r="K6" s="76"/>
      <c r="L6" s="62">
        <f t="shared" ref="L6:L7" si="1">SUM(H6/30)*(35+N6)-G6</f>
        <v>0</v>
      </c>
      <c r="M6" s="66">
        <f t="shared" si="0"/>
        <v>0</v>
      </c>
      <c r="N6" s="64"/>
      <c r="O6" s="53"/>
      <c r="P6" s="65"/>
      <c r="Q6" s="73"/>
    </row>
    <row r="7" spans="1:17" ht="15.75" x14ac:dyDescent="0.25">
      <c r="A7" s="67"/>
      <c r="B7" s="80"/>
      <c r="C7" s="60"/>
      <c r="D7" s="53"/>
      <c r="E7" s="53"/>
      <c r="F7" s="53"/>
      <c r="G7" s="84"/>
      <c r="H7" s="84"/>
      <c r="I7" s="70"/>
      <c r="J7" s="66"/>
      <c r="K7" s="76"/>
      <c r="L7" s="62">
        <f t="shared" si="1"/>
        <v>0</v>
      </c>
      <c r="M7" s="66">
        <f t="shared" si="0"/>
        <v>0</v>
      </c>
      <c r="N7" s="68"/>
      <c r="O7" s="53"/>
      <c r="P7" s="65"/>
      <c r="Q7" s="73"/>
    </row>
    <row r="8" spans="1:17" ht="15.75" x14ac:dyDescent="0.25">
      <c r="A8" s="67"/>
      <c r="B8" s="47"/>
      <c r="C8" s="79"/>
      <c r="D8" s="53"/>
      <c r="E8" s="53"/>
      <c r="F8" s="53"/>
      <c r="G8" s="53"/>
      <c r="H8" s="53"/>
      <c r="I8" s="70"/>
      <c r="J8" s="66"/>
      <c r="K8" s="76"/>
      <c r="L8" s="62">
        <f t="shared" ref="L8:L17" si="2">SUM(H8/30)*(30+N8)-G8</f>
        <v>0</v>
      </c>
      <c r="M8" s="66">
        <f t="shared" si="0"/>
        <v>0</v>
      </c>
      <c r="N8" s="68"/>
      <c r="O8" s="53"/>
      <c r="P8" s="65"/>
      <c r="Q8" s="73"/>
    </row>
    <row r="9" spans="1:17" ht="15.75" x14ac:dyDescent="0.25">
      <c r="A9" s="67"/>
      <c r="B9" s="47"/>
      <c r="C9" s="47"/>
      <c r="D9" s="53"/>
      <c r="E9" s="53"/>
      <c r="F9" s="53"/>
      <c r="G9" s="53"/>
      <c r="H9" s="53"/>
      <c r="I9" s="66"/>
      <c r="J9" s="61"/>
      <c r="K9" s="76"/>
      <c r="L9" s="62">
        <f t="shared" si="2"/>
        <v>0</v>
      </c>
      <c r="M9" s="66">
        <f t="shared" si="0"/>
        <v>0</v>
      </c>
      <c r="N9" s="68"/>
      <c r="O9" s="53"/>
      <c r="P9" s="65"/>
      <c r="Q9" s="73"/>
    </row>
    <row r="10" spans="1:17" ht="15.75" x14ac:dyDescent="0.25">
      <c r="A10" s="67"/>
      <c r="B10" s="131"/>
      <c r="C10" s="79"/>
      <c r="D10" s="53"/>
      <c r="E10" s="53"/>
      <c r="F10" s="53"/>
      <c r="G10" s="53"/>
      <c r="H10" s="53"/>
      <c r="I10" s="66"/>
      <c r="J10" s="61"/>
      <c r="K10" s="76"/>
      <c r="L10" s="62">
        <f t="shared" si="2"/>
        <v>0</v>
      </c>
      <c r="M10" s="66">
        <f t="shared" si="0"/>
        <v>0</v>
      </c>
      <c r="N10" s="68"/>
      <c r="O10" s="53"/>
      <c r="P10" s="65"/>
      <c r="Q10" s="73"/>
    </row>
    <row r="11" spans="1:17" ht="15.75" x14ac:dyDescent="0.25">
      <c r="A11" s="67"/>
      <c r="B11" s="80"/>
      <c r="C11" s="132"/>
      <c r="D11" s="53"/>
      <c r="E11" s="53"/>
      <c r="F11" s="53"/>
      <c r="G11" s="53"/>
      <c r="H11" s="53"/>
      <c r="I11" s="66"/>
      <c r="J11" s="61"/>
      <c r="K11" s="76"/>
      <c r="L11" s="62">
        <f t="shared" si="2"/>
        <v>0</v>
      </c>
      <c r="M11" s="66">
        <f t="shared" si="0"/>
        <v>0</v>
      </c>
      <c r="N11" s="68"/>
      <c r="O11" s="53"/>
      <c r="P11" s="65"/>
      <c r="Q11" s="73"/>
    </row>
    <row r="12" spans="1:17" ht="15.75" x14ac:dyDescent="0.25">
      <c r="A12" s="67"/>
      <c r="B12" s="80"/>
      <c r="C12" s="60"/>
      <c r="D12" s="53"/>
      <c r="E12" s="53"/>
      <c r="F12" s="53"/>
      <c r="G12" s="53"/>
      <c r="H12" s="53"/>
      <c r="I12" s="66"/>
      <c r="J12" s="61"/>
      <c r="K12" s="76"/>
      <c r="L12" s="62">
        <f t="shared" si="2"/>
        <v>0</v>
      </c>
      <c r="M12" s="66">
        <f t="shared" si="0"/>
        <v>0</v>
      </c>
      <c r="N12" s="68"/>
      <c r="O12" s="53"/>
      <c r="P12" s="65"/>
      <c r="Q12" s="73"/>
    </row>
    <row r="13" spans="1:17" ht="15.75" x14ac:dyDescent="0.25">
      <c r="A13" s="67"/>
      <c r="B13" s="47"/>
      <c r="C13" s="83"/>
      <c r="D13" s="53"/>
      <c r="E13" s="53"/>
      <c r="F13" s="53"/>
      <c r="G13" s="53"/>
      <c r="H13" s="53"/>
      <c r="I13" s="66"/>
      <c r="J13" s="61"/>
      <c r="K13" s="76"/>
      <c r="L13" s="62">
        <f t="shared" si="2"/>
        <v>0</v>
      </c>
      <c r="M13" s="66">
        <f t="shared" si="0"/>
        <v>0</v>
      </c>
      <c r="N13" s="68"/>
      <c r="O13" s="53"/>
      <c r="P13" s="65"/>
      <c r="Q13" s="73"/>
    </row>
    <row r="14" spans="1:17" ht="15.75" x14ac:dyDescent="0.25">
      <c r="A14" s="67"/>
      <c r="B14" s="47"/>
      <c r="C14" s="83"/>
      <c r="D14" s="53"/>
      <c r="E14" s="53"/>
      <c r="F14" s="53"/>
      <c r="G14" s="53"/>
      <c r="H14" s="53"/>
      <c r="I14" s="66"/>
      <c r="J14" s="61"/>
      <c r="K14" s="76"/>
      <c r="L14" s="62">
        <f t="shared" si="2"/>
        <v>0</v>
      </c>
      <c r="M14" s="66">
        <f t="shared" si="0"/>
        <v>0</v>
      </c>
      <c r="N14" s="68"/>
      <c r="O14" s="53"/>
      <c r="P14" s="65"/>
      <c r="Q14" s="73"/>
    </row>
    <row r="15" spans="1:17" ht="15.75" x14ac:dyDescent="0.25">
      <c r="A15" s="67"/>
      <c r="B15" s="47"/>
      <c r="C15" s="79"/>
      <c r="D15" s="53"/>
      <c r="E15" s="53"/>
      <c r="F15" s="53"/>
      <c r="G15" s="53"/>
      <c r="H15" s="53"/>
      <c r="I15" s="66"/>
      <c r="J15" s="61"/>
      <c r="K15" s="76"/>
      <c r="L15" s="62">
        <f t="shared" si="2"/>
        <v>0</v>
      </c>
      <c r="M15" s="66">
        <f t="shared" si="0"/>
        <v>0</v>
      </c>
      <c r="N15" s="68"/>
      <c r="O15" s="53"/>
      <c r="P15" s="65"/>
      <c r="Q15" s="73"/>
    </row>
    <row r="16" spans="1:17" ht="15.75" x14ac:dyDescent="0.25">
      <c r="A16" s="67"/>
      <c r="B16" s="47"/>
      <c r="C16" s="79"/>
      <c r="D16" s="53"/>
      <c r="E16" s="53"/>
      <c r="F16" s="53"/>
      <c r="G16" s="53"/>
      <c r="H16" s="53"/>
      <c r="I16" s="66"/>
      <c r="J16" s="61"/>
      <c r="K16" s="76"/>
      <c r="L16" s="62">
        <f t="shared" si="2"/>
        <v>0</v>
      </c>
      <c r="M16" s="66">
        <f t="shared" si="0"/>
        <v>0</v>
      </c>
      <c r="N16" s="68"/>
      <c r="O16" s="53"/>
      <c r="P16" s="65"/>
      <c r="Q16" s="73"/>
    </row>
    <row r="17" spans="1:17" ht="15.75" x14ac:dyDescent="0.25">
      <c r="A17" s="67"/>
      <c r="B17" s="47"/>
      <c r="C17" s="79"/>
      <c r="D17" s="53"/>
      <c r="E17" s="53"/>
      <c r="F17" s="53"/>
      <c r="G17" s="53"/>
      <c r="H17" s="53"/>
      <c r="I17" s="66"/>
      <c r="J17" s="61"/>
      <c r="K17" s="76"/>
      <c r="L17" s="62">
        <f t="shared" si="2"/>
        <v>0</v>
      </c>
      <c r="M17" s="66">
        <f t="shared" si="0"/>
        <v>0</v>
      </c>
      <c r="N17" s="68"/>
      <c r="O17" s="53"/>
      <c r="P17" s="65"/>
      <c r="Q17" s="73"/>
    </row>
    <row r="18" spans="1:17" ht="15.75" x14ac:dyDescent="0.25">
      <c r="A18" s="67"/>
      <c r="B18" s="53"/>
      <c r="C18" s="79"/>
      <c r="D18" s="53"/>
      <c r="E18" s="53"/>
      <c r="F18" s="53"/>
      <c r="G18" s="53"/>
      <c r="H18" s="53"/>
      <c r="I18" s="53"/>
      <c r="J18" s="53"/>
      <c r="K18" s="63">
        <f>SUM(K5:K17)</f>
        <v>30</v>
      </c>
      <c r="L18" s="62">
        <f>SUM(L5:L17)</f>
        <v>25</v>
      </c>
      <c r="M18" s="71">
        <f>SUM(M5:M17)</f>
        <v>4204530</v>
      </c>
      <c r="N18" s="66"/>
      <c r="O18" s="53"/>
      <c r="P18" s="65"/>
      <c r="Q18" s="73"/>
    </row>
    <row r="19" spans="1:17" ht="15.75" x14ac:dyDescent="0.25">
      <c r="A19" s="69"/>
      <c r="B19" s="50" t="s">
        <v>352</v>
      </c>
      <c r="C19" s="81"/>
      <c r="D19" s="50"/>
      <c r="E19" s="50"/>
      <c r="F19" s="50"/>
      <c r="G19" s="50"/>
      <c r="H19" s="52"/>
      <c r="I19" s="50"/>
      <c r="J19" s="50"/>
      <c r="K19" s="89" t="s">
        <v>34</v>
      </c>
      <c r="L19" s="86"/>
      <c r="M19" s="87"/>
      <c r="N19" s="85"/>
      <c r="O19" s="50"/>
      <c r="P19" s="50"/>
      <c r="Q19" s="72"/>
    </row>
    <row r="20" spans="1:17" x14ac:dyDescent="0.25">
      <c r="A20" s="3"/>
      <c r="B20" s="2"/>
      <c r="C20" s="32"/>
      <c r="D20" s="2"/>
      <c r="E20" s="2"/>
      <c r="F20" s="2"/>
      <c r="G20" s="2"/>
      <c r="H20" s="2"/>
      <c r="I20" s="2"/>
      <c r="J20" s="2"/>
      <c r="K20" s="35"/>
      <c r="L20" s="36"/>
      <c r="M20" s="2"/>
      <c r="N20" s="2"/>
      <c r="O20" s="1"/>
    </row>
    <row r="21" spans="1:17" x14ac:dyDescent="0.25">
      <c r="A21" s="3"/>
      <c r="B21" s="2"/>
      <c r="C21" s="32"/>
      <c r="D21" s="2"/>
      <c r="E21" s="2"/>
      <c r="F21" s="2"/>
      <c r="G21" s="2"/>
      <c r="H21" s="2"/>
      <c r="I21" s="2"/>
      <c r="J21" s="2"/>
      <c r="K21" s="35"/>
      <c r="L21" s="36"/>
      <c r="M21" s="2"/>
      <c r="N21" s="2"/>
      <c r="O21" s="1"/>
    </row>
    <row r="22" spans="1:17" x14ac:dyDescent="0.25">
      <c r="A22" s="3"/>
      <c r="B22" s="17"/>
      <c r="C22" s="15"/>
      <c r="D22" s="15"/>
      <c r="E22" s="15"/>
      <c r="F22" s="15"/>
      <c r="G22" s="2"/>
      <c r="H22" s="2"/>
      <c r="I22" s="15"/>
      <c r="J22" s="15"/>
      <c r="K22" s="2"/>
      <c r="L22" s="2"/>
      <c r="M22" s="2"/>
      <c r="N22" s="2"/>
      <c r="O22" s="2"/>
      <c r="P22" s="2"/>
      <c r="Q22" s="1"/>
    </row>
    <row r="23" spans="1:17" x14ac:dyDescent="0.25">
      <c r="A23" s="3"/>
      <c r="B23" s="17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3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9F8B-07EF-4C92-BD1F-421BDB6929AA}">
  <sheetPr>
    <tabColor rgb="FF00B0F0"/>
    <pageSetUpPr fitToPage="1"/>
  </sheetPr>
  <dimension ref="A1:Q23"/>
  <sheetViews>
    <sheetView workbookViewId="0">
      <selection activeCell="A20" sqref="A1:Q20"/>
    </sheetView>
  </sheetViews>
  <sheetFormatPr baseColWidth="10" defaultRowHeight="15" x14ac:dyDescent="0.25"/>
  <cols>
    <col min="1" max="1" width="12.7109375" bestFit="1" customWidth="1"/>
    <col min="2" max="2" width="19.7109375" customWidth="1"/>
    <col min="3" max="3" width="39.85546875" bestFit="1" customWidth="1"/>
    <col min="4" max="4" width="9.28515625" hidden="1" customWidth="1"/>
    <col min="5" max="5" width="11.28515625" hidden="1" customWidth="1"/>
    <col min="6" max="6" width="8.140625" hidden="1" customWidth="1"/>
    <col min="7" max="7" width="10.7109375" bestFit="1" customWidth="1"/>
    <col min="8" max="8" width="28.28515625" bestFit="1" customWidth="1"/>
    <col min="9" max="9" width="11.5703125" bestFit="1" customWidth="1"/>
    <col min="10" max="12" width="11.7109375" bestFit="1" customWidth="1"/>
    <col min="13" max="13" width="13.5703125" bestFit="1" customWidth="1"/>
    <col min="14" max="14" width="11.7109375" bestFit="1" customWidth="1"/>
    <col min="15" max="15" width="19.85546875" bestFit="1" customWidth="1"/>
    <col min="17" max="17" width="15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41" t="s">
        <v>90</v>
      </c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3"/>
      <c r="P3" s="7" t="s">
        <v>22</v>
      </c>
      <c r="Q3" s="10"/>
    </row>
    <row r="4" spans="1:17" ht="141.75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224" t="s">
        <v>172</v>
      </c>
      <c r="H4" s="224" t="s">
        <v>180</v>
      </c>
      <c r="I4" s="224" t="s">
        <v>170</v>
      </c>
      <c r="J4" s="224" t="s">
        <v>181</v>
      </c>
      <c r="K4" s="241" t="s">
        <v>182</v>
      </c>
      <c r="L4" s="243" t="s">
        <v>183</v>
      </c>
      <c r="M4" s="46" t="s">
        <v>17</v>
      </c>
      <c r="N4" s="46" t="s">
        <v>21</v>
      </c>
      <c r="O4" s="46" t="s">
        <v>1</v>
      </c>
      <c r="P4" s="46" t="s">
        <v>49</v>
      </c>
      <c r="Q4" s="77" t="s">
        <v>19</v>
      </c>
    </row>
    <row r="5" spans="1:17" ht="15.75" x14ac:dyDescent="0.25">
      <c r="A5" s="102">
        <v>45135</v>
      </c>
      <c r="B5" s="111" t="s">
        <v>26</v>
      </c>
      <c r="C5" s="210" t="s">
        <v>91</v>
      </c>
      <c r="D5" s="104" t="s">
        <v>46</v>
      </c>
      <c r="E5" s="104" t="s">
        <v>28</v>
      </c>
      <c r="F5" s="104">
        <v>1</v>
      </c>
      <c r="G5" s="105">
        <v>5</v>
      </c>
      <c r="H5" s="105">
        <v>10</v>
      </c>
      <c r="I5" s="112">
        <v>26565</v>
      </c>
      <c r="J5" s="107">
        <v>26565</v>
      </c>
      <c r="K5" s="115">
        <v>7</v>
      </c>
      <c r="L5" s="108">
        <f>SUM(H5/30)*(30+N5)-G5</f>
        <v>6.6666666666666661</v>
      </c>
      <c r="M5" s="107">
        <f t="shared" ref="M5:M17" si="0">J5*K5</f>
        <v>185955</v>
      </c>
      <c r="N5" s="109">
        <v>5</v>
      </c>
      <c r="O5" s="104" t="s">
        <v>92</v>
      </c>
      <c r="P5" s="110"/>
      <c r="Q5" s="101"/>
    </row>
    <row r="6" spans="1:17" ht="15.75" x14ac:dyDescent="0.25">
      <c r="A6" s="102"/>
      <c r="B6" s="101"/>
      <c r="C6" s="210"/>
      <c r="D6" s="104"/>
      <c r="E6" s="104"/>
      <c r="F6" s="104"/>
      <c r="G6" s="105"/>
      <c r="H6" s="105"/>
      <c r="I6" s="112"/>
      <c r="J6" s="107"/>
      <c r="K6" s="115"/>
      <c r="L6" s="108">
        <f t="shared" ref="L6:L7" si="1">SUM(H6/30)*(35+N6)-G6</f>
        <v>0</v>
      </c>
      <c r="M6" s="107">
        <f t="shared" si="0"/>
        <v>0</v>
      </c>
      <c r="N6" s="109">
        <v>0</v>
      </c>
      <c r="O6" s="104"/>
      <c r="P6" s="110"/>
      <c r="Q6" s="101"/>
    </row>
    <row r="7" spans="1:17" ht="15.75" x14ac:dyDescent="0.25">
      <c r="A7" s="102"/>
      <c r="B7" s="101"/>
      <c r="C7" s="210"/>
      <c r="D7" s="104"/>
      <c r="E7" s="104"/>
      <c r="F7" s="104"/>
      <c r="G7" s="105"/>
      <c r="H7" s="105"/>
      <c r="I7" s="112"/>
      <c r="J7" s="107"/>
      <c r="K7" s="115"/>
      <c r="L7" s="108">
        <f t="shared" si="1"/>
        <v>0</v>
      </c>
      <c r="M7" s="107">
        <f t="shared" si="0"/>
        <v>0</v>
      </c>
      <c r="N7" s="116">
        <v>0</v>
      </c>
      <c r="O7" s="104"/>
      <c r="P7" s="110"/>
      <c r="Q7" s="101"/>
    </row>
    <row r="8" spans="1:17" ht="15.75" x14ac:dyDescent="0.25">
      <c r="A8" s="102"/>
      <c r="B8" s="111"/>
      <c r="C8" s="114"/>
      <c r="D8" s="104"/>
      <c r="E8" s="104"/>
      <c r="F8" s="104"/>
      <c r="G8" s="104"/>
      <c r="H8" s="104"/>
      <c r="I8" s="112"/>
      <c r="J8" s="107"/>
      <c r="K8" s="115"/>
      <c r="L8" s="108">
        <f t="shared" ref="L8:L17" si="2">SUM(H8/30)*(30+N8)-G8</f>
        <v>0</v>
      </c>
      <c r="M8" s="107">
        <f t="shared" si="0"/>
        <v>0</v>
      </c>
      <c r="N8" s="116"/>
      <c r="O8" s="104"/>
      <c r="P8" s="110"/>
      <c r="Q8" s="101"/>
    </row>
    <row r="9" spans="1:17" ht="15.75" x14ac:dyDescent="0.25">
      <c r="A9" s="102"/>
      <c r="B9" s="111"/>
      <c r="C9" s="111"/>
      <c r="D9" s="104"/>
      <c r="E9" s="104"/>
      <c r="F9" s="104"/>
      <c r="G9" s="104"/>
      <c r="H9" s="104"/>
      <c r="I9" s="107"/>
      <c r="J9" s="136"/>
      <c r="K9" s="115"/>
      <c r="L9" s="108">
        <f t="shared" si="2"/>
        <v>0</v>
      </c>
      <c r="M9" s="107">
        <f t="shared" si="0"/>
        <v>0</v>
      </c>
      <c r="N9" s="116"/>
      <c r="O9" s="104"/>
      <c r="P9" s="110"/>
      <c r="Q9" s="101"/>
    </row>
    <row r="10" spans="1:17" ht="15.75" x14ac:dyDescent="0.25">
      <c r="A10" s="102"/>
      <c r="B10" s="127"/>
      <c r="C10" s="114"/>
      <c r="D10" s="104"/>
      <c r="E10" s="104"/>
      <c r="F10" s="104"/>
      <c r="G10" s="104"/>
      <c r="H10" s="104"/>
      <c r="I10" s="107"/>
      <c r="J10" s="136"/>
      <c r="K10" s="115"/>
      <c r="L10" s="108">
        <f t="shared" si="2"/>
        <v>0</v>
      </c>
      <c r="M10" s="107">
        <f t="shared" si="0"/>
        <v>0</v>
      </c>
      <c r="N10" s="116"/>
      <c r="O10" s="104"/>
      <c r="P10" s="110"/>
      <c r="Q10" s="101"/>
    </row>
    <row r="11" spans="1:17" ht="15.75" x14ac:dyDescent="0.25">
      <c r="A11" s="102"/>
      <c r="B11" s="101"/>
      <c r="C11" s="288"/>
      <c r="D11" s="104"/>
      <c r="E11" s="104"/>
      <c r="F11" s="104"/>
      <c r="G11" s="104"/>
      <c r="H11" s="104"/>
      <c r="I11" s="107"/>
      <c r="J11" s="136"/>
      <c r="K11" s="115"/>
      <c r="L11" s="108">
        <f t="shared" si="2"/>
        <v>0</v>
      </c>
      <c r="M11" s="107">
        <f t="shared" si="0"/>
        <v>0</v>
      </c>
      <c r="N11" s="116"/>
      <c r="O11" s="104"/>
      <c r="P11" s="110"/>
      <c r="Q11" s="101"/>
    </row>
    <row r="12" spans="1:17" ht="15.75" x14ac:dyDescent="0.25">
      <c r="A12" s="102"/>
      <c r="B12" s="101"/>
      <c r="C12" s="210"/>
      <c r="D12" s="104"/>
      <c r="E12" s="104"/>
      <c r="F12" s="104"/>
      <c r="G12" s="104"/>
      <c r="H12" s="104"/>
      <c r="I12" s="107"/>
      <c r="J12" s="136"/>
      <c r="K12" s="115"/>
      <c r="L12" s="108">
        <f t="shared" si="2"/>
        <v>0</v>
      </c>
      <c r="M12" s="107">
        <f t="shared" si="0"/>
        <v>0</v>
      </c>
      <c r="N12" s="116"/>
      <c r="O12" s="104"/>
      <c r="P12" s="110"/>
      <c r="Q12" s="101"/>
    </row>
    <row r="13" spans="1:17" ht="15.75" x14ac:dyDescent="0.25">
      <c r="A13" s="102"/>
      <c r="B13" s="111"/>
      <c r="C13" s="118"/>
      <c r="D13" s="104"/>
      <c r="E13" s="104"/>
      <c r="F13" s="104"/>
      <c r="G13" s="104"/>
      <c r="H13" s="104"/>
      <c r="I13" s="107"/>
      <c r="J13" s="136"/>
      <c r="K13" s="115"/>
      <c r="L13" s="108">
        <f t="shared" si="2"/>
        <v>0</v>
      </c>
      <c r="M13" s="107">
        <f t="shared" si="0"/>
        <v>0</v>
      </c>
      <c r="N13" s="116"/>
      <c r="O13" s="104"/>
      <c r="P13" s="110"/>
      <c r="Q13" s="101"/>
    </row>
    <row r="14" spans="1:17" ht="15.75" x14ac:dyDescent="0.25">
      <c r="A14" s="102"/>
      <c r="B14" s="111"/>
      <c r="C14" s="118"/>
      <c r="D14" s="104"/>
      <c r="E14" s="104"/>
      <c r="F14" s="104"/>
      <c r="G14" s="104"/>
      <c r="H14" s="104"/>
      <c r="I14" s="107"/>
      <c r="J14" s="136"/>
      <c r="K14" s="115"/>
      <c r="L14" s="108">
        <f t="shared" si="2"/>
        <v>0</v>
      </c>
      <c r="M14" s="107">
        <f t="shared" si="0"/>
        <v>0</v>
      </c>
      <c r="N14" s="116"/>
      <c r="O14" s="104"/>
      <c r="P14" s="110"/>
      <c r="Q14" s="101"/>
    </row>
    <row r="15" spans="1:17" ht="15.75" x14ac:dyDescent="0.25">
      <c r="A15" s="102"/>
      <c r="B15" s="111"/>
      <c r="C15" s="114"/>
      <c r="D15" s="104"/>
      <c r="E15" s="104"/>
      <c r="F15" s="104"/>
      <c r="G15" s="104"/>
      <c r="H15" s="104"/>
      <c r="I15" s="107"/>
      <c r="J15" s="136"/>
      <c r="K15" s="115"/>
      <c r="L15" s="108">
        <f t="shared" si="2"/>
        <v>0</v>
      </c>
      <c r="M15" s="107">
        <f t="shared" si="0"/>
        <v>0</v>
      </c>
      <c r="N15" s="116"/>
      <c r="O15" s="104"/>
      <c r="P15" s="110"/>
      <c r="Q15" s="101"/>
    </row>
    <row r="16" spans="1:17" ht="15.75" x14ac:dyDescent="0.25">
      <c r="A16" s="102"/>
      <c r="B16" s="111"/>
      <c r="C16" s="114"/>
      <c r="D16" s="104"/>
      <c r="E16" s="104"/>
      <c r="F16" s="104"/>
      <c r="G16" s="104"/>
      <c r="H16" s="104"/>
      <c r="I16" s="107"/>
      <c r="J16" s="136"/>
      <c r="K16" s="115"/>
      <c r="L16" s="108">
        <f t="shared" si="2"/>
        <v>0</v>
      </c>
      <c r="M16" s="107">
        <f t="shared" si="0"/>
        <v>0</v>
      </c>
      <c r="N16" s="116"/>
      <c r="O16" s="104"/>
      <c r="P16" s="110"/>
      <c r="Q16" s="101"/>
    </row>
    <row r="17" spans="1:17" ht="15.75" x14ac:dyDescent="0.25">
      <c r="A17" s="102"/>
      <c r="B17" s="111"/>
      <c r="C17" s="114"/>
      <c r="D17" s="104"/>
      <c r="E17" s="104"/>
      <c r="F17" s="104"/>
      <c r="G17" s="104"/>
      <c r="H17" s="104"/>
      <c r="I17" s="107"/>
      <c r="J17" s="136"/>
      <c r="K17" s="115"/>
      <c r="L17" s="108">
        <f t="shared" si="2"/>
        <v>0</v>
      </c>
      <c r="M17" s="107">
        <f t="shared" si="0"/>
        <v>0</v>
      </c>
      <c r="N17" s="116"/>
      <c r="O17" s="104"/>
      <c r="P17" s="110"/>
      <c r="Q17" s="101"/>
    </row>
    <row r="18" spans="1:17" ht="15.75" x14ac:dyDescent="0.25">
      <c r="A18" s="102"/>
      <c r="B18" s="104"/>
      <c r="C18" s="114"/>
      <c r="D18" s="104"/>
      <c r="E18" s="104"/>
      <c r="F18" s="104"/>
      <c r="G18" s="104"/>
      <c r="H18" s="104"/>
      <c r="I18" s="104"/>
      <c r="J18" s="104"/>
      <c r="K18" s="119">
        <f>SUM(K5:K17)</f>
        <v>7</v>
      </c>
      <c r="L18" s="108">
        <f>SUM(L5:L17)</f>
        <v>6.6666666666666661</v>
      </c>
      <c r="M18" s="120">
        <f>SUM(M5:M17)</f>
        <v>185955</v>
      </c>
      <c r="N18" s="107"/>
      <c r="O18" s="104"/>
      <c r="P18" s="110"/>
      <c r="Q18" s="101"/>
    </row>
    <row r="19" spans="1:17" ht="15.75" x14ac:dyDescent="0.25">
      <c r="A19" s="194" t="s">
        <v>235</v>
      </c>
      <c r="B19" s="122"/>
      <c r="C19" s="195"/>
      <c r="D19" s="122"/>
      <c r="E19" s="122"/>
      <c r="F19" s="122"/>
      <c r="G19" s="122"/>
      <c r="H19" s="121"/>
      <c r="I19" s="122"/>
      <c r="J19" s="122"/>
      <c r="K19" s="123" t="s">
        <v>34</v>
      </c>
      <c r="L19" s="124"/>
      <c r="M19" s="125"/>
      <c r="N19" s="126"/>
      <c r="O19" s="122"/>
      <c r="P19" s="122"/>
      <c r="Q19" s="127"/>
    </row>
    <row r="20" spans="1:17" ht="15.75" x14ac:dyDescent="0.25">
      <c r="A20" s="194"/>
      <c r="B20" s="122"/>
      <c r="C20" s="195"/>
      <c r="D20" s="122"/>
      <c r="E20" s="122"/>
      <c r="F20" s="122"/>
      <c r="G20" s="122"/>
      <c r="H20" s="122"/>
      <c r="I20" s="122"/>
      <c r="J20" s="122"/>
      <c r="K20" s="125"/>
      <c r="L20" s="126"/>
      <c r="M20" s="122"/>
      <c r="N20" s="122"/>
      <c r="O20" s="127"/>
      <c r="P20" s="127"/>
      <c r="Q20" s="127"/>
    </row>
    <row r="21" spans="1:17" ht="15.75" x14ac:dyDescent="0.25">
      <c r="A21" s="194"/>
      <c r="B21" s="122"/>
      <c r="C21" s="195"/>
      <c r="D21" s="122"/>
      <c r="E21" s="122"/>
      <c r="F21" s="122"/>
      <c r="G21" s="122"/>
      <c r="H21" s="122"/>
      <c r="I21" s="122"/>
      <c r="J21" s="122"/>
      <c r="K21" s="125"/>
      <c r="L21" s="126"/>
      <c r="M21" s="122"/>
      <c r="N21" s="122"/>
      <c r="O21" s="127"/>
      <c r="P21" s="127"/>
      <c r="Q21" s="127"/>
    </row>
    <row r="22" spans="1:17" ht="15.75" x14ac:dyDescent="0.25">
      <c r="A22" s="194"/>
      <c r="B22" s="128"/>
      <c r="C22" s="121"/>
      <c r="D22" s="121"/>
      <c r="E22" s="121"/>
      <c r="F22" s="121"/>
      <c r="G22" s="122"/>
      <c r="H22" s="122"/>
      <c r="I22" s="121"/>
      <c r="J22" s="121"/>
      <c r="K22" s="122"/>
      <c r="L22" s="122"/>
      <c r="M22" s="122"/>
      <c r="N22" s="122"/>
      <c r="O22" s="122"/>
      <c r="P22" s="122"/>
      <c r="Q22" s="127"/>
    </row>
    <row r="23" spans="1:17" x14ac:dyDescent="0.25">
      <c r="A23" s="3"/>
      <c r="B23" s="17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7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D9CE-1B73-479A-9391-00949D309EBE}">
  <sheetPr>
    <pageSetUpPr fitToPage="1"/>
  </sheetPr>
  <dimension ref="A1:Q23"/>
  <sheetViews>
    <sheetView workbookViewId="0">
      <selection activeCell="G24" sqref="G24"/>
    </sheetView>
  </sheetViews>
  <sheetFormatPr baseColWidth="10" defaultRowHeight="15" x14ac:dyDescent="0.25"/>
  <cols>
    <col min="2" max="2" width="15.85546875" bestFit="1" customWidth="1"/>
    <col min="3" max="3" width="54.42578125" customWidth="1"/>
    <col min="4" max="4" width="9.28515625" hidden="1" customWidth="1"/>
    <col min="5" max="5" width="0.140625" customWidth="1"/>
    <col min="6" max="6" width="1.140625" hidden="1" customWidth="1"/>
    <col min="7" max="7" width="12.7109375" customWidth="1"/>
    <col min="8" max="8" width="26.28515625" customWidth="1"/>
    <col min="9" max="9" width="10" bestFit="1" customWidth="1"/>
    <col min="13" max="13" width="13.28515625" bestFit="1" customWidth="1"/>
    <col min="15" max="15" width="19.85546875" bestFit="1" customWidth="1"/>
    <col min="17" max="17" width="15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93" t="s">
        <v>93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4"/>
      <c r="P3" s="7" t="s">
        <v>22</v>
      </c>
      <c r="Q3" s="10"/>
    </row>
    <row r="4" spans="1:17" ht="124.5" customHeight="1" x14ac:dyDescent="0.25">
      <c r="A4" s="18" t="s">
        <v>25</v>
      </c>
      <c r="B4" s="18" t="s">
        <v>12</v>
      </c>
      <c r="C4" s="19" t="s">
        <v>11</v>
      </c>
      <c r="D4" s="20" t="s">
        <v>10</v>
      </c>
      <c r="E4" s="19" t="s">
        <v>9</v>
      </c>
      <c r="F4" s="20" t="s">
        <v>8</v>
      </c>
      <c r="G4" s="20" t="s">
        <v>7</v>
      </c>
      <c r="H4" s="20" t="s">
        <v>5</v>
      </c>
      <c r="I4" s="20" t="s">
        <v>2</v>
      </c>
      <c r="J4" s="20" t="s">
        <v>23</v>
      </c>
      <c r="K4" s="21" t="s">
        <v>6</v>
      </c>
      <c r="L4" s="22" t="s">
        <v>20</v>
      </c>
      <c r="M4" s="20" t="s">
        <v>17</v>
      </c>
      <c r="N4" s="20" t="s">
        <v>21</v>
      </c>
      <c r="O4" s="20" t="s">
        <v>1</v>
      </c>
      <c r="P4" s="20" t="s">
        <v>49</v>
      </c>
      <c r="Q4" s="23" t="s">
        <v>19</v>
      </c>
    </row>
    <row r="5" spans="1:17" x14ac:dyDescent="0.25">
      <c r="A5" s="5">
        <v>44733</v>
      </c>
      <c r="B5" s="24" t="s">
        <v>104</v>
      </c>
      <c r="C5" s="24" t="s">
        <v>99</v>
      </c>
      <c r="D5" s="4" t="s">
        <v>46</v>
      </c>
      <c r="E5" s="4" t="s">
        <v>28</v>
      </c>
      <c r="F5" s="4">
        <v>1</v>
      </c>
      <c r="G5" s="25">
        <v>0</v>
      </c>
      <c r="H5" s="25">
        <v>1</v>
      </c>
      <c r="I5" s="29">
        <v>4500</v>
      </c>
      <c r="J5" s="8">
        <v>4500</v>
      </c>
      <c r="K5" s="14">
        <v>1</v>
      </c>
      <c r="L5" s="13">
        <f>SUM(H5/30)*(35+N5)-G5</f>
        <v>1.2666666666666666</v>
      </c>
      <c r="M5" s="8">
        <f t="shared" ref="M5:M17" si="0">J5*K5</f>
        <v>4500</v>
      </c>
      <c r="N5" s="12">
        <v>3</v>
      </c>
      <c r="O5" s="4" t="s">
        <v>92</v>
      </c>
      <c r="P5" s="6"/>
      <c r="Q5" s="10"/>
    </row>
    <row r="6" spans="1:17" x14ac:dyDescent="0.25">
      <c r="A6" s="5"/>
      <c r="B6" s="24" t="s">
        <v>105</v>
      </c>
      <c r="C6" s="24" t="s">
        <v>100</v>
      </c>
      <c r="D6" s="4"/>
      <c r="E6" s="4"/>
      <c r="F6" s="4"/>
      <c r="G6" s="25">
        <v>0</v>
      </c>
      <c r="H6" s="25">
        <v>2</v>
      </c>
      <c r="I6" s="29"/>
      <c r="J6" s="8"/>
      <c r="K6" s="14">
        <v>1</v>
      </c>
      <c r="L6" s="13">
        <f t="shared" ref="L6:L7" si="1">SUM(H6/30)*(35+N6)-G6</f>
        <v>2.3333333333333335</v>
      </c>
      <c r="M6" s="8">
        <f t="shared" si="0"/>
        <v>0</v>
      </c>
      <c r="N6" s="12">
        <v>0</v>
      </c>
      <c r="O6" s="4"/>
      <c r="P6" s="6"/>
      <c r="Q6" s="10"/>
    </row>
    <row r="7" spans="1:17" x14ac:dyDescent="0.25">
      <c r="A7" s="5"/>
      <c r="B7" s="24" t="s">
        <v>106</v>
      </c>
      <c r="C7" s="24" t="s">
        <v>101</v>
      </c>
      <c r="D7" s="4"/>
      <c r="E7" s="4"/>
      <c r="F7" s="4"/>
      <c r="G7" s="25">
        <v>0</v>
      </c>
      <c r="H7" s="25">
        <v>1</v>
      </c>
      <c r="I7" s="29"/>
      <c r="J7" s="8"/>
      <c r="K7" s="14">
        <v>1</v>
      </c>
      <c r="L7" s="13">
        <f t="shared" si="1"/>
        <v>1.1666666666666667</v>
      </c>
      <c r="M7" s="8">
        <f t="shared" si="0"/>
        <v>0</v>
      </c>
      <c r="N7" s="27">
        <v>0</v>
      </c>
      <c r="O7" s="4"/>
      <c r="P7" s="6"/>
      <c r="Q7" s="10"/>
    </row>
    <row r="8" spans="1:17" x14ac:dyDescent="0.25">
      <c r="A8" s="5"/>
      <c r="B8" s="24" t="s">
        <v>107</v>
      </c>
      <c r="C8" s="24" t="s">
        <v>102</v>
      </c>
      <c r="D8" s="4"/>
      <c r="E8" s="4"/>
      <c r="F8" s="4"/>
      <c r="G8" s="25">
        <v>0</v>
      </c>
      <c r="H8" s="25">
        <v>2</v>
      </c>
      <c r="I8" s="29"/>
      <c r="J8" s="8"/>
      <c r="K8" s="14">
        <v>2</v>
      </c>
      <c r="L8" s="13">
        <f t="shared" ref="L8:L17" si="2">SUM(H8/30)*(30+N8)-G8</f>
        <v>2</v>
      </c>
      <c r="M8" s="8">
        <f t="shared" si="0"/>
        <v>0</v>
      </c>
      <c r="N8" s="27"/>
      <c r="O8" s="4"/>
      <c r="P8" s="6"/>
      <c r="Q8" s="10"/>
    </row>
    <row r="9" spans="1:17" x14ac:dyDescent="0.25">
      <c r="A9" s="5"/>
      <c r="B9" s="24" t="s">
        <v>108</v>
      </c>
      <c r="C9" s="24" t="s">
        <v>103</v>
      </c>
      <c r="D9" s="4"/>
      <c r="E9" s="4"/>
      <c r="F9" s="4"/>
      <c r="G9" s="25">
        <v>0</v>
      </c>
      <c r="H9" s="25">
        <v>1</v>
      </c>
      <c r="I9" s="8"/>
      <c r="J9" s="41"/>
      <c r="K9" s="14">
        <v>2</v>
      </c>
      <c r="L9" s="13">
        <f t="shared" si="2"/>
        <v>1</v>
      </c>
      <c r="M9" s="8">
        <f t="shared" si="0"/>
        <v>0</v>
      </c>
      <c r="N9" s="27"/>
      <c r="O9" s="4"/>
      <c r="P9" s="6"/>
      <c r="Q9" s="10"/>
    </row>
    <row r="10" spans="1:17" x14ac:dyDescent="0.25">
      <c r="A10" s="5"/>
      <c r="B10" s="40"/>
      <c r="C10" s="38"/>
      <c r="D10" s="4"/>
      <c r="E10" s="4"/>
      <c r="F10" s="4"/>
      <c r="G10" s="4"/>
      <c r="H10" s="4"/>
      <c r="I10" s="8"/>
      <c r="J10" s="41"/>
      <c r="K10" s="14"/>
      <c r="L10" s="13">
        <f t="shared" si="2"/>
        <v>0</v>
      </c>
      <c r="M10" s="8">
        <f t="shared" si="0"/>
        <v>0</v>
      </c>
      <c r="N10" s="27"/>
      <c r="O10" s="4"/>
      <c r="P10" s="6"/>
      <c r="Q10" s="10"/>
    </row>
    <row r="11" spans="1:17" x14ac:dyDescent="0.25">
      <c r="A11" s="5"/>
      <c r="B11" s="26"/>
      <c r="C11" s="43"/>
      <c r="D11" s="4"/>
      <c r="E11" s="4"/>
      <c r="F11" s="4"/>
      <c r="G11" s="4"/>
      <c r="H11" s="4"/>
      <c r="I11" s="8"/>
      <c r="J11" s="41"/>
      <c r="K11" s="14"/>
      <c r="L11" s="13">
        <f t="shared" si="2"/>
        <v>0</v>
      </c>
      <c r="M11" s="8">
        <f t="shared" si="0"/>
        <v>0</v>
      </c>
      <c r="N11" s="27"/>
      <c r="O11" s="4"/>
      <c r="P11" s="6"/>
      <c r="Q11" s="10"/>
    </row>
    <row r="12" spans="1:17" x14ac:dyDescent="0.25">
      <c r="A12" s="5"/>
      <c r="B12" s="26"/>
      <c r="C12" s="42"/>
      <c r="D12" s="4"/>
      <c r="E12" s="4"/>
      <c r="F12" s="4"/>
      <c r="G12" s="4"/>
      <c r="H12" s="4"/>
      <c r="I12" s="8"/>
      <c r="J12" s="41"/>
      <c r="K12" s="14"/>
      <c r="L12" s="13">
        <f t="shared" si="2"/>
        <v>0</v>
      </c>
      <c r="M12" s="8">
        <f t="shared" si="0"/>
        <v>0</v>
      </c>
      <c r="N12" s="27"/>
      <c r="O12" s="4"/>
      <c r="P12" s="6"/>
      <c r="Q12" s="10"/>
    </row>
    <row r="13" spans="1:17" x14ac:dyDescent="0.25">
      <c r="A13" s="5"/>
      <c r="B13" s="24"/>
      <c r="C13" s="38"/>
      <c r="D13" s="4"/>
      <c r="E13" s="4"/>
      <c r="F13" s="4"/>
      <c r="G13" s="4"/>
      <c r="H13" s="4"/>
      <c r="I13" s="8"/>
      <c r="J13" s="41"/>
      <c r="K13" s="14"/>
      <c r="L13" s="13">
        <f t="shared" si="2"/>
        <v>0</v>
      </c>
      <c r="M13" s="8">
        <f t="shared" si="0"/>
        <v>0</v>
      </c>
      <c r="N13" s="27"/>
      <c r="O13" s="4"/>
      <c r="P13" s="6"/>
      <c r="Q13" s="10"/>
    </row>
    <row r="14" spans="1:17" x14ac:dyDescent="0.25">
      <c r="A14" s="5"/>
      <c r="B14" s="24"/>
      <c r="C14" s="38"/>
      <c r="D14" s="4"/>
      <c r="E14" s="4"/>
      <c r="F14" s="4"/>
      <c r="G14" s="4"/>
      <c r="H14" s="4"/>
      <c r="I14" s="8"/>
      <c r="J14" s="41"/>
      <c r="K14" s="14"/>
      <c r="L14" s="13">
        <f t="shared" si="2"/>
        <v>0</v>
      </c>
      <c r="M14" s="8">
        <f t="shared" si="0"/>
        <v>0</v>
      </c>
      <c r="N14" s="27"/>
      <c r="O14" s="4"/>
      <c r="P14" s="6"/>
      <c r="Q14" s="10"/>
    </row>
    <row r="15" spans="1:17" x14ac:dyDescent="0.25">
      <c r="A15" s="5"/>
      <c r="B15" s="24"/>
      <c r="C15" s="31"/>
      <c r="D15" s="4"/>
      <c r="E15" s="4"/>
      <c r="F15" s="4"/>
      <c r="G15" s="4"/>
      <c r="H15" s="4"/>
      <c r="I15" s="8"/>
      <c r="J15" s="41"/>
      <c r="K15" s="14"/>
      <c r="L15" s="13">
        <f t="shared" si="2"/>
        <v>0</v>
      </c>
      <c r="M15" s="8">
        <f t="shared" si="0"/>
        <v>0</v>
      </c>
      <c r="N15" s="27"/>
      <c r="O15" s="4"/>
      <c r="P15" s="6"/>
      <c r="Q15" s="10"/>
    </row>
    <row r="16" spans="1:17" x14ac:dyDescent="0.25">
      <c r="A16" s="5"/>
      <c r="B16" s="24"/>
      <c r="C16" s="31"/>
      <c r="D16" s="4"/>
      <c r="E16" s="4"/>
      <c r="F16" s="4"/>
      <c r="G16" s="4"/>
      <c r="H16" s="4"/>
      <c r="I16" s="8"/>
      <c r="J16" s="41"/>
      <c r="K16" s="14"/>
      <c r="L16" s="13">
        <f t="shared" si="2"/>
        <v>0</v>
      </c>
      <c r="M16" s="8">
        <f t="shared" si="0"/>
        <v>0</v>
      </c>
      <c r="N16" s="27"/>
      <c r="O16" s="4"/>
      <c r="P16" s="6"/>
      <c r="Q16" s="10"/>
    </row>
    <row r="17" spans="1:17" x14ac:dyDescent="0.25">
      <c r="A17" s="5"/>
      <c r="B17" s="24"/>
      <c r="C17" s="30"/>
      <c r="D17" s="4"/>
      <c r="E17" s="4"/>
      <c r="F17" s="4"/>
      <c r="G17" s="4"/>
      <c r="H17" s="4"/>
      <c r="I17" s="8"/>
      <c r="J17" s="41"/>
      <c r="K17" s="14"/>
      <c r="L17" s="13">
        <f t="shared" si="2"/>
        <v>0</v>
      </c>
      <c r="M17" s="8">
        <f t="shared" si="0"/>
        <v>0</v>
      </c>
      <c r="N17" s="27"/>
      <c r="O17" s="4"/>
      <c r="P17" s="6"/>
      <c r="Q17" s="10"/>
    </row>
    <row r="18" spans="1:17" x14ac:dyDescent="0.25">
      <c r="A18" s="5"/>
      <c r="B18" s="4"/>
      <c r="C18" s="31"/>
      <c r="D18" s="4"/>
      <c r="E18" s="4"/>
      <c r="F18" s="4"/>
      <c r="G18" s="4"/>
      <c r="H18" s="4"/>
      <c r="I18" s="4"/>
      <c r="J18" s="4"/>
      <c r="K18" s="16">
        <f>SUM(K5:K17)</f>
        <v>7</v>
      </c>
      <c r="L18" s="13">
        <f>SUM(L5:L17)</f>
        <v>7.7666666666666666</v>
      </c>
      <c r="M18" s="11">
        <f>SUM(M5:M17)</f>
        <v>4500</v>
      </c>
      <c r="N18" s="8"/>
      <c r="O18" s="4"/>
      <c r="P18" s="6"/>
      <c r="Q18" s="10"/>
    </row>
    <row r="19" spans="1:17" x14ac:dyDescent="0.25">
      <c r="A19" s="3"/>
      <c r="B19" s="2"/>
      <c r="C19" s="32"/>
      <c r="D19" s="2"/>
      <c r="E19" s="2"/>
      <c r="F19" s="2"/>
      <c r="G19" s="2"/>
      <c r="H19" s="15"/>
      <c r="I19" s="2"/>
      <c r="J19" s="2"/>
      <c r="K19" s="33" t="s">
        <v>34</v>
      </c>
      <c r="L19" s="34"/>
      <c r="M19" s="35"/>
      <c r="N19" s="36"/>
      <c r="O19" s="2"/>
      <c r="P19" s="2"/>
      <c r="Q19" s="1"/>
    </row>
    <row r="20" spans="1:17" x14ac:dyDescent="0.25">
      <c r="A20" s="3"/>
      <c r="B20" s="2"/>
      <c r="C20" s="32"/>
      <c r="D20" s="2"/>
      <c r="E20" s="2"/>
      <c r="F20" s="2"/>
      <c r="G20" s="2"/>
      <c r="H20" s="2"/>
      <c r="I20" s="2"/>
      <c r="J20" s="2"/>
      <c r="K20" s="35"/>
      <c r="L20" s="36"/>
      <c r="M20" s="2"/>
      <c r="N20" s="2"/>
      <c r="O20" s="1"/>
    </row>
    <row r="21" spans="1:17" x14ac:dyDescent="0.25">
      <c r="A21" s="3"/>
      <c r="B21" s="2"/>
      <c r="C21" s="32"/>
      <c r="D21" s="2"/>
      <c r="E21" s="2"/>
      <c r="F21" s="2"/>
      <c r="G21" s="2"/>
      <c r="H21" s="2"/>
      <c r="I21" s="2"/>
      <c r="J21" s="2"/>
      <c r="K21" s="35"/>
      <c r="L21" s="36"/>
      <c r="M21" s="2"/>
      <c r="N21" s="2"/>
      <c r="O21" s="1"/>
    </row>
    <row r="22" spans="1:17" x14ac:dyDescent="0.25">
      <c r="A22" s="3"/>
      <c r="B22" s="17"/>
      <c r="C22" s="15"/>
      <c r="D22" s="15"/>
      <c r="E22" s="15"/>
      <c r="F22" s="15"/>
      <c r="G22" s="2"/>
      <c r="H22" s="2"/>
      <c r="I22" s="15"/>
      <c r="J22" s="15"/>
      <c r="K22" s="2"/>
      <c r="L22" s="2"/>
      <c r="M22" s="2"/>
      <c r="N22" s="2"/>
      <c r="O22" s="2"/>
      <c r="P22" s="2"/>
      <c r="Q22" s="1"/>
    </row>
    <row r="23" spans="1:17" x14ac:dyDescent="0.25">
      <c r="A23" s="3"/>
      <c r="B23" s="17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6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E650-31E0-4737-8D49-8A3E7B943078}">
  <sheetPr>
    <tabColor rgb="FF00B0F0"/>
    <pageSetUpPr fitToPage="1"/>
  </sheetPr>
  <dimension ref="A1:Q19"/>
  <sheetViews>
    <sheetView workbookViewId="0">
      <selection activeCell="C4" sqref="C4:L4"/>
    </sheetView>
  </sheetViews>
  <sheetFormatPr baseColWidth="10" defaultRowHeight="15" x14ac:dyDescent="0.25"/>
  <cols>
    <col min="1" max="1" width="14" customWidth="1"/>
    <col min="2" max="2" width="20.5703125" customWidth="1"/>
    <col min="3" max="3" width="73" customWidth="1"/>
    <col min="4" max="4" width="9.28515625" hidden="1" customWidth="1"/>
    <col min="5" max="5" width="11.140625" hidden="1" customWidth="1"/>
    <col min="6" max="6" width="9.28515625" hidden="1" customWidth="1"/>
    <col min="7" max="7" width="10.7109375" bestFit="1" customWidth="1"/>
    <col min="8" max="8" width="11.42578125" bestFit="1" customWidth="1"/>
    <col min="9" max="10" width="11.5703125" bestFit="1" customWidth="1"/>
    <col min="11" max="11" width="11.5703125" customWidth="1"/>
    <col min="12" max="12" width="11.7109375" bestFit="1" customWidth="1"/>
    <col min="13" max="13" width="15.5703125" bestFit="1" customWidth="1"/>
    <col min="14" max="14" width="13.85546875" customWidth="1"/>
    <col min="15" max="15" width="19.85546875" bestFit="1" customWidth="1"/>
    <col min="17" max="17" width="15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95" t="s">
        <v>94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7"/>
      <c r="P3" s="7" t="s">
        <v>22</v>
      </c>
      <c r="Q3" s="10"/>
    </row>
    <row r="4" spans="1:17" ht="126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176</v>
      </c>
      <c r="K4" s="57" t="s">
        <v>177</v>
      </c>
      <c r="L4" s="58" t="s">
        <v>183</v>
      </c>
      <c r="M4" s="46" t="s">
        <v>17</v>
      </c>
      <c r="N4" s="46" t="s">
        <v>185</v>
      </c>
      <c r="O4" s="46" t="s">
        <v>1</v>
      </c>
      <c r="P4" s="46" t="s">
        <v>49</v>
      </c>
      <c r="Q4" s="77" t="s">
        <v>19</v>
      </c>
    </row>
    <row r="5" spans="1:17" ht="15.75" x14ac:dyDescent="0.25">
      <c r="A5" s="102">
        <v>45135</v>
      </c>
      <c r="B5" s="101" t="s">
        <v>217</v>
      </c>
      <c r="C5" s="101" t="s">
        <v>309</v>
      </c>
      <c r="D5" s="104"/>
      <c r="E5" s="104"/>
      <c r="F5" s="104"/>
      <c r="G5" s="140">
        <v>3</v>
      </c>
      <c r="H5" s="140">
        <v>4</v>
      </c>
      <c r="I5" s="107">
        <v>60809</v>
      </c>
      <c r="J5" s="254">
        <v>60809</v>
      </c>
      <c r="K5" s="115">
        <v>2</v>
      </c>
      <c r="L5" s="108">
        <f t="shared" ref="L5:L13" si="0">SUM(H5/30)*(30+N5)-G5</f>
        <v>1.1333333333333329</v>
      </c>
      <c r="M5" s="107">
        <f t="shared" ref="M5:M13" si="1">J5*K5</f>
        <v>121618</v>
      </c>
      <c r="N5" s="116">
        <v>1</v>
      </c>
      <c r="O5" s="104" t="s">
        <v>87</v>
      </c>
      <c r="P5" s="110"/>
      <c r="Q5" s="298"/>
    </row>
    <row r="6" spans="1:17" ht="15.75" x14ac:dyDescent="0.25">
      <c r="A6" s="102">
        <v>45135</v>
      </c>
      <c r="B6" s="101" t="s">
        <v>142</v>
      </c>
      <c r="C6" s="101" t="s">
        <v>310</v>
      </c>
      <c r="D6" s="104"/>
      <c r="E6" s="104"/>
      <c r="F6" s="104"/>
      <c r="G6" s="140">
        <v>3</v>
      </c>
      <c r="H6" s="140">
        <v>5</v>
      </c>
      <c r="I6" s="107">
        <v>60809</v>
      </c>
      <c r="J6" s="254">
        <v>60809</v>
      </c>
      <c r="K6" s="115">
        <v>2</v>
      </c>
      <c r="L6" s="108">
        <f t="shared" si="0"/>
        <v>2.1666666666666661</v>
      </c>
      <c r="M6" s="107">
        <f t="shared" si="1"/>
        <v>121618</v>
      </c>
      <c r="N6" s="116">
        <v>1</v>
      </c>
      <c r="O6" s="104" t="s">
        <v>87</v>
      </c>
      <c r="P6" s="110"/>
      <c r="Q6" s="298"/>
    </row>
    <row r="7" spans="1:17" ht="15.75" x14ac:dyDescent="0.25">
      <c r="A7" s="102">
        <v>45135</v>
      </c>
      <c r="B7" s="101" t="s">
        <v>318</v>
      </c>
      <c r="C7" s="101" t="s">
        <v>311</v>
      </c>
      <c r="D7" s="104"/>
      <c r="E7" s="104"/>
      <c r="F7" s="104"/>
      <c r="G7" s="140">
        <v>2</v>
      </c>
      <c r="H7" s="140">
        <v>5</v>
      </c>
      <c r="I7" s="107">
        <v>60809</v>
      </c>
      <c r="J7" s="254">
        <v>60809</v>
      </c>
      <c r="K7" s="115">
        <v>4</v>
      </c>
      <c r="L7" s="108">
        <f t="shared" si="0"/>
        <v>3.1666666666666661</v>
      </c>
      <c r="M7" s="107">
        <f t="shared" si="1"/>
        <v>243236</v>
      </c>
      <c r="N7" s="116">
        <v>1</v>
      </c>
      <c r="O7" s="104" t="s">
        <v>87</v>
      </c>
      <c r="P7" s="110"/>
      <c r="Q7" s="298"/>
    </row>
    <row r="8" spans="1:17" ht="15.75" x14ac:dyDescent="0.25">
      <c r="A8" s="102">
        <v>45135</v>
      </c>
      <c r="B8" s="101" t="s">
        <v>319</v>
      </c>
      <c r="C8" s="101" t="s">
        <v>312</v>
      </c>
      <c r="D8" s="104"/>
      <c r="E8" s="104"/>
      <c r="F8" s="104"/>
      <c r="G8" s="140">
        <v>1</v>
      </c>
      <c r="H8" s="140">
        <v>2</v>
      </c>
      <c r="I8" s="107">
        <v>60809</v>
      </c>
      <c r="J8" s="254">
        <v>60809</v>
      </c>
      <c r="K8" s="115">
        <v>1</v>
      </c>
      <c r="L8" s="108">
        <f t="shared" si="0"/>
        <v>1.0666666666666664</v>
      </c>
      <c r="M8" s="107">
        <f t="shared" si="1"/>
        <v>60809</v>
      </c>
      <c r="N8" s="116">
        <v>1</v>
      </c>
      <c r="O8" s="104" t="s">
        <v>87</v>
      </c>
      <c r="P8" s="110"/>
      <c r="Q8" s="298"/>
    </row>
    <row r="9" spans="1:17" ht="15.75" x14ac:dyDescent="0.25">
      <c r="A9" s="102">
        <v>45135</v>
      </c>
      <c r="B9" s="101" t="s">
        <v>320</v>
      </c>
      <c r="C9" s="101" t="s">
        <v>317</v>
      </c>
      <c r="D9" s="104"/>
      <c r="E9" s="104"/>
      <c r="F9" s="104"/>
      <c r="G9" s="140">
        <v>0</v>
      </c>
      <c r="H9" s="140">
        <v>1</v>
      </c>
      <c r="I9" s="107">
        <v>48195</v>
      </c>
      <c r="J9" s="254">
        <v>48195</v>
      </c>
      <c r="K9" s="115">
        <v>1</v>
      </c>
      <c r="L9" s="108">
        <f t="shared" si="0"/>
        <v>1.0333333333333332</v>
      </c>
      <c r="M9" s="107">
        <f t="shared" si="1"/>
        <v>48195</v>
      </c>
      <c r="N9" s="116">
        <v>1</v>
      </c>
      <c r="O9" s="104" t="s">
        <v>87</v>
      </c>
      <c r="P9" s="110"/>
      <c r="Q9" s="298"/>
    </row>
    <row r="10" spans="1:17" ht="15.75" x14ac:dyDescent="0.25">
      <c r="A10" s="102">
        <v>45135</v>
      </c>
      <c r="B10" s="101" t="s">
        <v>321</v>
      </c>
      <c r="C10" s="101" t="s">
        <v>313</v>
      </c>
      <c r="D10" s="104"/>
      <c r="E10" s="104"/>
      <c r="F10" s="104"/>
      <c r="G10" s="140">
        <v>1</v>
      </c>
      <c r="H10" s="140">
        <v>6</v>
      </c>
      <c r="I10" s="107">
        <v>38710</v>
      </c>
      <c r="J10" s="136">
        <v>38710</v>
      </c>
      <c r="K10" s="115">
        <v>6</v>
      </c>
      <c r="L10" s="108">
        <f t="shared" si="0"/>
        <v>5.2</v>
      </c>
      <c r="M10" s="107">
        <f t="shared" si="1"/>
        <v>232260</v>
      </c>
      <c r="N10" s="116">
        <v>1</v>
      </c>
      <c r="O10" s="104" t="s">
        <v>87</v>
      </c>
      <c r="P10" s="110"/>
      <c r="Q10" s="298"/>
    </row>
    <row r="11" spans="1:17" ht="15.75" x14ac:dyDescent="0.25">
      <c r="A11" s="102">
        <v>45135</v>
      </c>
      <c r="B11" s="101" t="s">
        <v>322</v>
      </c>
      <c r="C11" s="101" t="s">
        <v>314</v>
      </c>
      <c r="D11" s="104"/>
      <c r="E11" s="104"/>
      <c r="F11" s="104"/>
      <c r="G11" s="140">
        <v>1</v>
      </c>
      <c r="H11" s="140">
        <v>2</v>
      </c>
      <c r="I11" s="107">
        <v>36800</v>
      </c>
      <c r="J11" s="136">
        <v>36800</v>
      </c>
      <c r="K11" s="115">
        <v>1</v>
      </c>
      <c r="L11" s="108">
        <f t="shared" si="0"/>
        <v>1.0666666666666664</v>
      </c>
      <c r="M11" s="107">
        <f t="shared" si="1"/>
        <v>36800</v>
      </c>
      <c r="N11" s="116">
        <v>1</v>
      </c>
      <c r="O11" s="104" t="s">
        <v>87</v>
      </c>
      <c r="P11" s="110"/>
      <c r="Q11" s="298"/>
    </row>
    <row r="12" spans="1:17" ht="15.75" x14ac:dyDescent="0.25">
      <c r="A12" s="102">
        <v>45135</v>
      </c>
      <c r="B12" s="101" t="s">
        <v>323</v>
      </c>
      <c r="C12" s="101" t="s">
        <v>315</v>
      </c>
      <c r="D12" s="104"/>
      <c r="E12" s="104"/>
      <c r="F12" s="104"/>
      <c r="G12" s="140">
        <v>2</v>
      </c>
      <c r="H12" s="140">
        <v>4</v>
      </c>
      <c r="I12" s="107">
        <v>16800</v>
      </c>
      <c r="J12" s="136">
        <v>16800</v>
      </c>
      <c r="K12" s="115">
        <v>2</v>
      </c>
      <c r="L12" s="108">
        <f t="shared" si="0"/>
        <v>2.1333333333333329</v>
      </c>
      <c r="M12" s="107">
        <f t="shared" si="1"/>
        <v>33600</v>
      </c>
      <c r="N12" s="116">
        <v>1</v>
      </c>
      <c r="O12" s="104" t="s">
        <v>87</v>
      </c>
      <c r="P12" s="110"/>
      <c r="Q12" s="298"/>
    </row>
    <row r="13" spans="1:17" ht="15.75" x14ac:dyDescent="0.25">
      <c r="A13" s="102">
        <v>45135</v>
      </c>
      <c r="B13" s="101" t="s">
        <v>324</v>
      </c>
      <c r="C13" s="101" t="s">
        <v>316</v>
      </c>
      <c r="D13" s="104"/>
      <c r="E13" s="104"/>
      <c r="F13" s="104"/>
      <c r="G13" s="104">
        <v>1</v>
      </c>
      <c r="H13" s="140">
        <v>2</v>
      </c>
      <c r="I13" s="107">
        <v>50100</v>
      </c>
      <c r="J13" s="136">
        <v>50100</v>
      </c>
      <c r="K13" s="115">
        <v>1</v>
      </c>
      <c r="L13" s="108">
        <f t="shared" si="0"/>
        <v>1.0666666666666664</v>
      </c>
      <c r="M13" s="107">
        <f t="shared" si="1"/>
        <v>50100</v>
      </c>
      <c r="N13" s="116">
        <v>1</v>
      </c>
      <c r="O13" s="104" t="s">
        <v>87</v>
      </c>
      <c r="P13" s="110"/>
      <c r="Q13" s="298"/>
    </row>
    <row r="14" spans="1:17" ht="15.75" x14ac:dyDescent="0.25">
      <c r="A14" s="102"/>
      <c r="B14" s="104"/>
      <c r="C14" s="103"/>
      <c r="D14" s="104"/>
      <c r="E14" s="104"/>
      <c r="F14" s="104"/>
      <c r="G14" s="104"/>
      <c r="H14" s="104"/>
      <c r="I14" s="104"/>
      <c r="J14" s="104"/>
      <c r="K14" s="115">
        <f>SUM(K5:K13)</f>
        <v>20</v>
      </c>
      <c r="L14" s="108">
        <f>SUM(L5:L13)</f>
        <v>18.033333333333331</v>
      </c>
      <c r="M14" s="107">
        <f>SUM(M5:M13)</f>
        <v>948236</v>
      </c>
      <c r="N14" s="107"/>
      <c r="O14" s="104"/>
      <c r="P14" s="110"/>
      <c r="Q14" s="298"/>
    </row>
    <row r="15" spans="1:17" ht="15.75" x14ac:dyDescent="0.25">
      <c r="A15" s="102"/>
      <c r="B15" s="104" t="s">
        <v>148</v>
      </c>
      <c r="C15" s="103"/>
      <c r="D15" s="104"/>
      <c r="E15" s="104"/>
      <c r="F15" s="104"/>
      <c r="G15" s="104"/>
      <c r="H15" s="104"/>
      <c r="I15" s="104"/>
      <c r="J15" s="104"/>
      <c r="K15" s="115" t="s">
        <v>34</v>
      </c>
      <c r="L15" s="108"/>
      <c r="M15" s="107"/>
      <c r="N15" s="107"/>
      <c r="O15" s="104"/>
      <c r="P15" s="104"/>
      <c r="Q15" s="127"/>
    </row>
    <row r="16" spans="1:17" ht="15.75" x14ac:dyDescent="0.25">
      <c r="A16" s="194"/>
      <c r="B16" s="122"/>
      <c r="C16" s="195"/>
      <c r="D16" s="122"/>
      <c r="E16" s="122"/>
      <c r="F16" s="122"/>
      <c r="G16" s="122"/>
      <c r="H16" s="122"/>
      <c r="I16" s="122"/>
      <c r="J16" s="122"/>
      <c r="K16" s="125"/>
      <c r="L16" s="126"/>
      <c r="M16" s="122"/>
      <c r="N16" s="122"/>
      <c r="O16" s="127"/>
      <c r="P16" s="127"/>
    </row>
    <row r="17" spans="1:17" ht="15.75" x14ac:dyDescent="0.25">
      <c r="A17" s="194"/>
      <c r="B17" s="122"/>
      <c r="C17" s="195"/>
      <c r="D17" s="122"/>
      <c r="E17" s="122"/>
      <c r="F17" s="122"/>
      <c r="G17" s="122"/>
      <c r="H17" s="122"/>
      <c r="I17" s="122"/>
      <c r="J17" s="122"/>
      <c r="K17" s="125"/>
      <c r="L17" s="126"/>
      <c r="M17" s="122"/>
      <c r="N17" s="122"/>
      <c r="O17" s="127"/>
      <c r="P17" s="127"/>
    </row>
    <row r="18" spans="1:17" ht="15.75" x14ac:dyDescent="0.25">
      <c r="A18" s="194"/>
      <c r="B18" s="128"/>
      <c r="C18" s="121"/>
      <c r="D18" s="121"/>
      <c r="E18" s="121"/>
      <c r="F18" s="121"/>
      <c r="G18" s="122"/>
      <c r="H18" s="122"/>
      <c r="I18" s="121"/>
      <c r="J18" s="121"/>
      <c r="K18" s="122"/>
      <c r="L18" s="122"/>
      <c r="M18" s="122"/>
      <c r="N18" s="122"/>
      <c r="O18" s="122"/>
      <c r="P18" s="122"/>
      <c r="Q18" s="1"/>
    </row>
    <row r="19" spans="1:17" ht="15.75" x14ac:dyDescent="0.25">
      <c r="A19" s="194"/>
      <c r="B19" s="128"/>
      <c r="C19" s="121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7"/>
      <c r="Q19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2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032B-9727-4540-8532-F29E13B27F25}">
  <sheetPr>
    <pageSetUpPr fitToPage="1"/>
  </sheetPr>
  <dimension ref="A1:Q21"/>
  <sheetViews>
    <sheetView workbookViewId="0">
      <selection activeCell="C22" sqref="C22"/>
    </sheetView>
  </sheetViews>
  <sheetFormatPr baseColWidth="10" defaultRowHeight="15" x14ac:dyDescent="0.25"/>
  <cols>
    <col min="1" max="1" width="11.85546875" bestFit="1" customWidth="1"/>
    <col min="2" max="2" width="20.7109375" customWidth="1"/>
    <col min="3" max="3" width="54.28515625" bestFit="1" customWidth="1"/>
    <col min="4" max="4" width="6.7109375" hidden="1" customWidth="1"/>
    <col min="5" max="5" width="10.85546875" hidden="1" customWidth="1"/>
    <col min="6" max="6" width="8.140625" hidden="1" customWidth="1"/>
    <col min="7" max="7" width="10.85546875" customWidth="1"/>
    <col min="8" max="8" width="23.28515625" bestFit="1" customWidth="1"/>
    <col min="9" max="10" width="10.42578125" bestFit="1" customWidth="1"/>
    <col min="11" max="12" width="11.5703125" bestFit="1" customWidth="1"/>
    <col min="13" max="13" width="13.42578125" bestFit="1" customWidth="1"/>
    <col min="14" max="14" width="11.5703125" bestFit="1" customWidth="1"/>
    <col min="15" max="15" width="19.85546875" bestFit="1" customWidth="1"/>
    <col min="17" max="17" width="15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93" t="s">
        <v>95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4"/>
      <c r="P3" s="7" t="s">
        <v>22</v>
      </c>
      <c r="Q3" s="10"/>
    </row>
    <row r="4" spans="1:17" ht="141.75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7</v>
      </c>
      <c r="H4" s="46" t="s">
        <v>5</v>
      </c>
      <c r="I4" s="46" t="s">
        <v>2</v>
      </c>
      <c r="J4" s="46" t="s">
        <v>23</v>
      </c>
      <c r="K4" s="57" t="s">
        <v>6</v>
      </c>
      <c r="L4" s="58" t="s">
        <v>20</v>
      </c>
      <c r="M4" s="46" t="s">
        <v>17</v>
      </c>
      <c r="N4" s="46" t="s">
        <v>21</v>
      </c>
      <c r="O4" s="46" t="s">
        <v>1</v>
      </c>
      <c r="P4" s="46" t="s">
        <v>49</v>
      </c>
      <c r="Q4" s="77" t="s">
        <v>19</v>
      </c>
    </row>
    <row r="5" spans="1:17" ht="15.75" x14ac:dyDescent="0.25">
      <c r="A5" s="67">
        <v>45077</v>
      </c>
      <c r="B5" s="47" t="s">
        <v>26</v>
      </c>
      <c r="C5" s="131" t="s">
        <v>246</v>
      </c>
      <c r="D5" s="53" t="s">
        <v>46</v>
      </c>
      <c r="E5" s="53" t="s">
        <v>28</v>
      </c>
      <c r="F5" s="53">
        <v>1</v>
      </c>
      <c r="G5" s="84">
        <v>0</v>
      </c>
      <c r="H5" s="84">
        <v>3</v>
      </c>
      <c r="I5" s="70">
        <v>8391</v>
      </c>
      <c r="J5" s="66">
        <v>11600</v>
      </c>
      <c r="K5" s="76">
        <v>2</v>
      </c>
      <c r="L5" s="62">
        <f>SUM(H5/30)*(30+N5)-G5</f>
        <v>3.1</v>
      </c>
      <c r="M5" s="66">
        <f t="shared" ref="M5:M15" si="0">J5*K5</f>
        <v>23200</v>
      </c>
      <c r="N5" s="64">
        <v>1</v>
      </c>
      <c r="O5" s="53" t="s">
        <v>96</v>
      </c>
      <c r="P5" s="65"/>
      <c r="Q5" s="73"/>
    </row>
    <row r="6" spans="1:17" ht="15.75" x14ac:dyDescent="0.25">
      <c r="A6" s="67">
        <v>45077</v>
      </c>
      <c r="B6" s="80" t="s">
        <v>64</v>
      </c>
      <c r="C6" s="131" t="s">
        <v>247</v>
      </c>
      <c r="D6" s="53"/>
      <c r="E6" s="53"/>
      <c r="F6" s="53"/>
      <c r="G6" s="84">
        <v>0</v>
      </c>
      <c r="H6" s="84">
        <v>1</v>
      </c>
      <c r="I6" s="70">
        <v>15900</v>
      </c>
      <c r="J6" s="66">
        <v>18969</v>
      </c>
      <c r="K6" s="76">
        <v>3</v>
      </c>
      <c r="L6" s="62">
        <f t="shared" ref="L6" si="1">SUM(H6/30)*(35+N6)-G6</f>
        <v>1.2</v>
      </c>
      <c r="M6" s="66">
        <f t="shared" si="0"/>
        <v>56907</v>
      </c>
      <c r="N6" s="68">
        <v>1</v>
      </c>
      <c r="O6" s="53" t="s">
        <v>96</v>
      </c>
      <c r="P6" s="65"/>
      <c r="Q6" s="73"/>
    </row>
    <row r="7" spans="1:17" ht="15.75" x14ac:dyDescent="0.25">
      <c r="A7" s="67">
        <v>45077</v>
      </c>
      <c r="B7" s="80" t="s">
        <v>63</v>
      </c>
      <c r="C7" s="131" t="s">
        <v>248</v>
      </c>
      <c r="D7" s="53"/>
      <c r="E7" s="53"/>
      <c r="F7" s="53"/>
      <c r="G7" s="53">
        <v>0</v>
      </c>
      <c r="H7" s="53">
        <v>1</v>
      </c>
      <c r="I7" s="70">
        <v>15900</v>
      </c>
      <c r="J7" s="66">
        <v>18969</v>
      </c>
      <c r="K7" s="76">
        <v>3</v>
      </c>
      <c r="L7" s="62">
        <f t="shared" ref="L7:L15" si="2">SUM(H7/30)*(30+N7)-G7</f>
        <v>1.0333333333333332</v>
      </c>
      <c r="M7" s="66">
        <f t="shared" si="0"/>
        <v>56907</v>
      </c>
      <c r="N7" s="68">
        <v>1</v>
      </c>
      <c r="O7" s="53" t="s">
        <v>96</v>
      </c>
      <c r="P7" s="65"/>
      <c r="Q7" s="73"/>
    </row>
    <row r="8" spans="1:17" ht="15.75" x14ac:dyDescent="0.25">
      <c r="A8" s="67">
        <v>45077</v>
      </c>
      <c r="B8" s="80" t="s">
        <v>64</v>
      </c>
      <c r="C8" s="131" t="s">
        <v>249</v>
      </c>
      <c r="D8" s="53"/>
      <c r="E8" s="53"/>
      <c r="F8" s="53"/>
      <c r="G8" s="53">
        <v>0</v>
      </c>
      <c r="H8" s="53">
        <v>3</v>
      </c>
      <c r="I8" s="66">
        <v>36000</v>
      </c>
      <c r="J8" s="61">
        <v>38481</v>
      </c>
      <c r="K8" s="76">
        <v>5</v>
      </c>
      <c r="L8" s="62">
        <f t="shared" si="2"/>
        <v>3.1</v>
      </c>
      <c r="M8" s="66">
        <f t="shared" si="0"/>
        <v>192405</v>
      </c>
      <c r="N8" s="68">
        <v>1</v>
      </c>
      <c r="O8" s="53" t="s">
        <v>96</v>
      </c>
      <c r="P8" s="65"/>
      <c r="Q8" s="73"/>
    </row>
    <row r="9" spans="1:17" ht="15.75" x14ac:dyDescent="0.25">
      <c r="A9" s="67">
        <v>45077</v>
      </c>
      <c r="B9" s="47" t="s">
        <v>26</v>
      </c>
      <c r="C9" s="131" t="s">
        <v>250</v>
      </c>
      <c r="D9" s="53"/>
      <c r="E9" s="53"/>
      <c r="F9" s="53"/>
      <c r="G9" s="53">
        <v>0</v>
      </c>
      <c r="H9" s="53">
        <v>1</v>
      </c>
      <c r="I9" s="66">
        <v>45000</v>
      </c>
      <c r="J9" s="61">
        <v>47318</v>
      </c>
      <c r="K9" s="76">
        <v>2</v>
      </c>
      <c r="L9" s="62">
        <f t="shared" si="2"/>
        <v>1</v>
      </c>
      <c r="M9" s="66">
        <f t="shared" si="0"/>
        <v>94636</v>
      </c>
      <c r="N9" s="68"/>
      <c r="O9" s="53"/>
      <c r="P9" s="65"/>
      <c r="Q9" s="73"/>
    </row>
    <row r="10" spans="1:17" ht="15.75" x14ac:dyDescent="0.25">
      <c r="A10" s="67"/>
      <c r="B10" s="80"/>
      <c r="C10" s="60"/>
      <c r="D10" s="53"/>
      <c r="E10" s="53"/>
      <c r="F10" s="53"/>
      <c r="G10" s="53"/>
      <c r="H10" s="53"/>
      <c r="I10" s="66"/>
      <c r="J10" s="61"/>
      <c r="K10" s="76"/>
      <c r="L10" s="62">
        <f t="shared" si="2"/>
        <v>0</v>
      </c>
      <c r="M10" s="66">
        <f t="shared" si="0"/>
        <v>0</v>
      </c>
      <c r="N10" s="68"/>
      <c r="O10" s="53"/>
      <c r="P10" s="65"/>
      <c r="Q10" s="73"/>
    </row>
    <row r="11" spans="1:17" ht="15.75" x14ac:dyDescent="0.25">
      <c r="A11" s="67"/>
      <c r="B11" s="47"/>
      <c r="C11" s="83"/>
      <c r="D11" s="53"/>
      <c r="E11" s="53"/>
      <c r="F11" s="53"/>
      <c r="G11" s="53"/>
      <c r="H11" s="53"/>
      <c r="I11" s="66"/>
      <c r="J11" s="61"/>
      <c r="K11" s="76"/>
      <c r="L11" s="62">
        <f t="shared" si="2"/>
        <v>0</v>
      </c>
      <c r="M11" s="66">
        <f t="shared" si="0"/>
        <v>0</v>
      </c>
      <c r="N11" s="68"/>
      <c r="O11" s="53"/>
      <c r="P11" s="65"/>
      <c r="Q11" s="73"/>
    </row>
    <row r="12" spans="1:17" ht="15.75" x14ac:dyDescent="0.25">
      <c r="A12" s="67"/>
      <c r="B12" s="47"/>
      <c r="C12" s="83"/>
      <c r="D12" s="53"/>
      <c r="E12" s="53"/>
      <c r="F12" s="53"/>
      <c r="G12" s="53"/>
      <c r="H12" s="53"/>
      <c r="I12" s="66"/>
      <c r="J12" s="61"/>
      <c r="K12" s="76"/>
      <c r="L12" s="62">
        <f t="shared" si="2"/>
        <v>0</v>
      </c>
      <c r="M12" s="66">
        <f t="shared" si="0"/>
        <v>0</v>
      </c>
      <c r="N12" s="68"/>
      <c r="O12" s="53"/>
      <c r="P12" s="65"/>
      <c r="Q12" s="73"/>
    </row>
    <row r="13" spans="1:17" ht="15.75" x14ac:dyDescent="0.25">
      <c r="A13" s="67"/>
      <c r="B13" s="47"/>
      <c r="C13" s="79"/>
      <c r="D13" s="53"/>
      <c r="E13" s="53"/>
      <c r="F13" s="53"/>
      <c r="G13" s="53"/>
      <c r="H13" s="53"/>
      <c r="I13" s="66"/>
      <c r="J13" s="61"/>
      <c r="K13" s="76"/>
      <c r="L13" s="62">
        <f t="shared" si="2"/>
        <v>0</v>
      </c>
      <c r="M13" s="66">
        <f t="shared" si="0"/>
        <v>0</v>
      </c>
      <c r="N13" s="68"/>
      <c r="O13" s="53"/>
      <c r="P13" s="65"/>
      <c r="Q13" s="73"/>
    </row>
    <row r="14" spans="1:17" ht="15.75" x14ac:dyDescent="0.25">
      <c r="A14" s="67"/>
      <c r="B14" s="47"/>
      <c r="C14" s="79"/>
      <c r="D14" s="53"/>
      <c r="E14" s="53"/>
      <c r="F14" s="53"/>
      <c r="G14" s="53"/>
      <c r="H14" s="53"/>
      <c r="I14" s="66"/>
      <c r="J14" s="61"/>
      <c r="K14" s="76"/>
      <c r="L14" s="62">
        <f t="shared" si="2"/>
        <v>0</v>
      </c>
      <c r="M14" s="66">
        <f t="shared" si="0"/>
        <v>0</v>
      </c>
      <c r="N14" s="68"/>
      <c r="O14" s="53"/>
      <c r="P14" s="65"/>
      <c r="Q14" s="73"/>
    </row>
    <row r="15" spans="1:17" ht="15.75" x14ac:dyDescent="0.25">
      <c r="A15" s="67"/>
      <c r="B15" s="47"/>
      <c r="C15" s="79"/>
      <c r="D15" s="53"/>
      <c r="E15" s="53"/>
      <c r="F15" s="53"/>
      <c r="G15" s="53"/>
      <c r="H15" s="53"/>
      <c r="I15" s="66"/>
      <c r="J15" s="61"/>
      <c r="K15" s="76"/>
      <c r="L15" s="62">
        <f t="shared" si="2"/>
        <v>0</v>
      </c>
      <c r="M15" s="66">
        <f t="shared" si="0"/>
        <v>0</v>
      </c>
      <c r="N15" s="68"/>
      <c r="O15" s="53"/>
      <c r="P15" s="65"/>
      <c r="Q15" s="73"/>
    </row>
    <row r="16" spans="1:17" ht="15.75" x14ac:dyDescent="0.25">
      <c r="A16" s="67"/>
      <c r="B16" s="53"/>
      <c r="C16" s="79"/>
      <c r="D16" s="53"/>
      <c r="E16" s="53"/>
      <c r="F16" s="53"/>
      <c r="G16" s="53"/>
      <c r="H16" s="53"/>
      <c r="I16" s="53"/>
      <c r="J16" s="53"/>
      <c r="K16" s="63">
        <f>SUM(K5:K15)</f>
        <v>15</v>
      </c>
      <c r="L16" s="62">
        <f>SUM(L5:L15)</f>
        <v>9.4333333333333336</v>
      </c>
      <c r="M16" s="71">
        <f>SUM(M5:M15)</f>
        <v>424055</v>
      </c>
      <c r="N16" s="66"/>
      <c r="O16" s="53"/>
      <c r="P16" s="65"/>
      <c r="Q16" s="73"/>
    </row>
    <row r="17" spans="1:17" ht="15.75" x14ac:dyDescent="0.25">
      <c r="A17" s="69"/>
      <c r="B17" s="50"/>
      <c r="C17" s="81"/>
      <c r="D17" s="50"/>
      <c r="E17" s="50"/>
      <c r="F17" s="50"/>
      <c r="G17" s="50"/>
      <c r="H17" s="52"/>
      <c r="I17" s="50"/>
      <c r="J17" s="50"/>
      <c r="K17" s="89" t="s">
        <v>34</v>
      </c>
      <c r="L17" s="86"/>
      <c r="M17" s="87"/>
      <c r="N17" s="85"/>
      <c r="O17" s="50"/>
      <c r="P17" s="50"/>
      <c r="Q17" s="72"/>
    </row>
    <row r="18" spans="1:17" x14ac:dyDescent="0.25">
      <c r="A18" s="3"/>
      <c r="B18" s="2"/>
      <c r="C18" s="32"/>
      <c r="D18" s="2"/>
      <c r="E18" s="2"/>
      <c r="F18" s="2"/>
      <c r="G18" s="2"/>
      <c r="H18" s="2"/>
      <c r="I18" s="2"/>
      <c r="J18" s="2"/>
      <c r="K18" s="35"/>
      <c r="L18" s="36"/>
      <c r="M18" s="2"/>
      <c r="N18" s="2"/>
      <c r="O18" s="1"/>
    </row>
    <row r="19" spans="1:17" x14ac:dyDescent="0.25">
      <c r="A19" s="3"/>
      <c r="B19" s="2"/>
      <c r="C19" s="32"/>
      <c r="D19" s="2"/>
      <c r="E19" s="2"/>
      <c r="F19" s="2"/>
      <c r="G19" s="2"/>
      <c r="H19" s="2"/>
      <c r="I19" s="2"/>
      <c r="J19" s="2"/>
      <c r="K19" s="35"/>
      <c r="L19" s="36"/>
      <c r="M19" s="2"/>
      <c r="N19" s="2"/>
      <c r="O19" s="1"/>
    </row>
    <row r="20" spans="1:17" x14ac:dyDescent="0.25">
      <c r="A20" s="3"/>
      <c r="B20" s="17"/>
      <c r="C20" s="15"/>
      <c r="D20" s="15"/>
      <c r="E20" s="15"/>
      <c r="F20" s="15"/>
      <c r="G20" s="2"/>
      <c r="H20" s="2"/>
      <c r="I20" s="15"/>
      <c r="J20" s="15"/>
      <c r="K20" s="2"/>
      <c r="L20" s="2"/>
      <c r="M20" s="2"/>
      <c r="N20" s="2"/>
      <c r="O20" s="2"/>
      <c r="P20" s="2"/>
      <c r="Q20" s="1"/>
    </row>
    <row r="21" spans="1:17" x14ac:dyDescent="0.25">
      <c r="A21" s="3"/>
      <c r="B21" s="17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"/>
      <c r="Q21" s="1"/>
    </row>
  </sheetData>
  <mergeCells count="4">
    <mergeCell ref="A1:C3"/>
    <mergeCell ref="D1:O1"/>
    <mergeCell ref="D2:O2"/>
    <mergeCell ref="D3:O3"/>
  </mergeCells>
  <pageMargins left="0.70866141732283461" right="0.70866141732283461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233EA-08B0-4042-B85F-0BE54750CEDC}">
  <sheetPr>
    <pageSetUpPr fitToPage="1"/>
  </sheetPr>
  <dimension ref="A1:Q18"/>
  <sheetViews>
    <sheetView topLeftCell="A4" workbookViewId="0">
      <selection activeCell="C23" sqref="C23"/>
    </sheetView>
  </sheetViews>
  <sheetFormatPr baseColWidth="10" defaultRowHeight="15" x14ac:dyDescent="0.25"/>
  <cols>
    <col min="1" max="1" width="15.140625" customWidth="1"/>
    <col min="2" max="2" width="21.5703125" customWidth="1"/>
    <col min="3" max="3" width="60.5703125" bestFit="1" customWidth="1"/>
    <col min="4" max="5" width="11.42578125" hidden="1" customWidth="1"/>
    <col min="6" max="6" width="4.5703125" hidden="1" customWidth="1"/>
    <col min="7" max="7" width="10.7109375" bestFit="1" customWidth="1"/>
    <col min="8" max="8" width="11.42578125" bestFit="1" customWidth="1"/>
    <col min="9" max="9" width="12.85546875" bestFit="1" customWidth="1"/>
    <col min="10" max="10" width="13.5703125" bestFit="1" customWidth="1"/>
    <col min="11" max="11" width="16" customWidth="1"/>
    <col min="12" max="12" width="14.7109375" customWidth="1"/>
    <col min="13" max="13" width="17.42578125" bestFit="1" customWidth="1"/>
    <col min="14" max="14" width="11.7109375" bestFit="1" customWidth="1"/>
    <col min="15" max="15" width="19.42578125" customWidth="1"/>
  </cols>
  <sheetData>
    <row r="1" spans="1:17" ht="15.75" x14ac:dyDescent="0.25">
      <c r="A1" s="362"/>
      <c r="B1" s="363"/>
      <c r="C1" s="364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71"/>
      <c r="P1" s="55" t="s">
        <v>15</v>
      </c>
    </row>
    <row r="2" spans="1:17" ht="15.75" x14ac:dyDescent="0.25">
      <c r="A2" s="365"/>
      <c r="B2" s="366"/>
      <c r="C2" s="367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72"/>
      <c r="P2" s="55" t="s">
        <v>13</v>
      </c>
    </row>
    <row r="3" spans="1:17" ht="47.25" x14ac:dyDescent="0.25">
      <c r="A3" s="368"/>
      <c r="B3" s="369"/>
      <c r="C3" s="370"/>
      <c r="D3" s="395" t="s">
        <v>189</v>
      </c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7"/>
      <c r="P3" s="55" t="s">
        <v>22</v>
      </c>
    </row>
    <row r="4" spans="1:17" ht="147.75" customHeight="1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181</v>
      </c>
      <c r="K4" s="57" t="s">
        <v>177</v>
      </c>
      <c r="L4" s="58" t="s">
        <v>183</v>
      </c>
      <c r="M4" s="46" t="s">
        <v>17</v>
      </c>
      <c r="N4" s="46" t="s">
        <v>21</v>
      </c>
      <c r="O4" s="46" t="s">
        <v>1</v>
      </c>
      <c r="P4" s="46" t="s">
        <v>49</v>
      </c>
      <c r="Q4" s="127"/>
    </row>
    <row r="5" spans="1:17" ht="15.75" x14ac:dyDescent="0.25">
      <c r="A5" s="102">
        <v>45000</v>
      </c>
      <c r="B5" s="111" t="s">
        <v>147</v>
      </c>
      <c r="C5" s="111" t="s">
        <v>205</v>
      </c>
      <c r="D5" s="104"/>
      <c r="E5" s="104"/>
      <c r="F5" s="104"/>
      <c r="G5" s="104">
        <v>2</v>
      </c>
      <c r="H5" s="104">
        <v>12</v>
      </c>
      <c r="I5" s="107">
        <v>50625</v>
      </c>
      <c r="J5" s="107">
        <v>67500</v>
      </c>
      <c r="K5" s="115">
        <v>10</v>
      </c>
      <c r="L5" s="108">
        <f t="shared" ref="L5" si="0">SUM(H5/30)*(30+N5)-G5</f>
        <v>10.4</v>
      </c>
      <c r="M5" s="107">
        <f t="shared" ref="M5" si="1">J5*K5</f>
        <v>675000</v>
      </c>
      <c r="N5" s="116">
        <v>1</v>
      </c>
      <c r="O5" s="104" t="s">
        <v>153</v>
      </c>
      <c r="P5" s="110"/>
      <c r="Q5" s="127"/>
    </row>
    <row r="6" spans="1:17" ht="15.75" x14ac:dyDescent="0.25">
      <c r="A6" s="102">
        <v>45000</v>
      </c>
      <c r="B6" s="111" t="s">
        <v>109</v>
      </c>
      <c r="C6" s="213" t="s">
        <v>80</v>
      </c>
      <c r="D6" s="104"/>
      <c r="E6" s="104"/>
      <c r="F6" s="104"/>
      <c r="G6" s="104">
        <v>2</v>
      </c>
      <c r="H6" s="104">
        <v>12</v>
      </c>
      <c r="I6" s="107">
        <v>50625</v>
      </c>
      <c r="J6" s="107">
        <v>67500</v>
      </c>
      <c r="K6" s="115">
        <v>10</v>
      </c>
      <c r="L6" s="108">
        <f t="shared" ref="L6:L7" si="2">SUM(H6/30)*(30+N6)-G6</f>
        <v>10.4</v>
      </c>
      <c r="M6" s="107">
        <f t="shared" ref="M6:M7" si="3">J6*K6</f>
        <v>675000</v>
      </c>
      <c r="N6" s="116">
        <v>1</v>
      </c>
      <c r="O6" s="104" t="s">
        <v>153</v>
      </c>
      <c r="P6" s="110"/>
      <c r="Q6" s="127"/>
    </row>
    <row r="7" spans="1:17" ht="15.75" x14ac:dyDescent="0.25">
      <c r="A7" s="102">
        <v>45000</v>
      </c>
      <c r="B7" s="111" t="s">
        <v>110</v>
      </c>
      <c r="C7" s="111" t="s">
        <v>206</v>
      </c>
      <c r="D7" s="104"/>
      <c r="E7" s="104"/>
      <c r="F7" s="104"/>
      <c r="G7" s="104">
        <v>2</v>
      </c>
      <c r="H7" s="104">
        <v>12</v>
      </c>
      <c r="I7" s="107">
        <v>50625</v>
      </c>
      <c r="J7" s="107">
        <v>67500</v>
      </c>
      <c r="K7" s="115">
        <v>10</v>
      </c>
      <c r="L7" s="108">
        <f t="shared" si="2"/>
        <v>10.4</v>
      </c>
      <c r="M7" s="107">
        <f t="shared" si="3"/>
        <v>675000</v>
      </c>
      <c r="N7" s="109">
        <v>1</v>
      </c>
      <c r="O7" s="104"/>
      <c r="P7" s="110"/>
      <c r="Q7" s="127"/>
    </row>
    <row r="8" spans="1:17" ht="15.75" x14ac:dyDescent="0.25">
      <c r="A8" s="102"/>
      <c r="B8" s="111"/>
      <c r="C8" s="111"/>
      <c r="D8" s="104"/>
      <c r="E8" s="104"/>
      <c r="F8" s="104"/>
      <c r="G8" s="104"/>
      <c r="H8" s="104"/>
      <c r="I8" s="107"/>
      <c r="J8" s="107"/>
      <c r="K8" s="115"/>
      <c r="L8" s="108"/>
      <c r="M8" s="107"/>
      <c r="N8" s="116"/>
      <c r="O8" s="104"/>
      <c r="P8" s="110"/>
      <c r="Q8" s="127"/>
    </row>
    <row r="9" spans="1:17" ht="15.75" x14ac:dyDescent="0.25">
      <c r="A9" s="102"/>
      <c r="B9" s="111"/>
      <c r="C9" s="103"/>
      <c r="D9" s="104"/>
      <c r="E9" s="104"/>
      <c r="F9" s="104"/>
      <c r="G9" s="104"/>
      <c r="H9" s="104"/>
      <c r="I9" s="107"/>
      <c r="J9" s="107"/>
      <c r="K9" s="115"/>
      <c r="L9" s="108"/>
      <c r="M9" s="107"/>
      <c r="N9" s="116"/>
      <c r="O9" s="104"/>
      <c r="P9" s="110"/>
      <c r="Q9" s="127"/>
    </row>
    <row r="10" spans="1:17" ht="15.75" x14ac:dyDescent="0.25">
      <c r="A10" s="102"/>
      <c r="B10" s="111"/>
      <c r="C10" s="103"/>
      <c r="D10" s="104"/>
      <c r="E10" s="104"/>
      <c r="F10" s="104"/>
      <c r="G10" s="104"/>
      <c r="H10" s="104"/>
      <c r="I10" s="107"/>
      <c r="J10" s="107"/>
      <c r="K10" s="115"/>
      <c r="L10" s="108"/>
      <c r="M10" s="107"/>
      <c r="N10" s="116"/>
      <c r="O10" s="104"/>
      <c r="P10" s="110"/>
      <c r="Q10" s="127"/>
    </row>
    <row r="11" spans="1:17" ht="15.75" x14ac:dyDescent="0.25">
      <c r="A11" s="102"/>
      <c r="B11" s="111"/>
      <c r="C11" s="103"/>
      <c r="D11" s="104"/>
      <c r="E11" s="104"/>
      <c r="F11" s="104"/>
      <c r="G11" s="104"/>
      <c r="H11" s="104"/>
      <c r="I11" s="107"/>
      <c r="J11" s="107"/>
      <c r="K11" s="115"/>
      <c r="L11" s="108"/>
      <c r="M11" s="107"/>
      <c r="N11" s="116"/>
      <c r="O11" s="104"/>
      <c r="P11" s="110"/>
      <c r="Q11" s="127"/>
    </row>
    <row r="12" spans="1:17" ht="15.75" x14ac:dyDescent="0.25">
      <c r="A12" s="102"/>
      <c r="B12" s="111"/>
      <c r="C12" s="111"/>
      <c r="D12" s="104"/>
      <c r="E12" s="104"/>
      <c r="F12" s="104"/>
      <c r="G12" s="104"/>
      <c r="H12" s="104"/>
      <c r="I12" s="107"/>
      <c r="J12" s="133"/>
      <c r="K12" s="115"/>
      <c r="L12" s="108"/>
      <c r="M12" s="107"/>
      <c r="N12" s="109"/>
      <c r="O12" s="104"/>
      <c r="P12" s="110"/>
      <c r="Q12" s="127"/>
    </row>
    <row r="13" spans="1:17" ht="15.75" x14ac:dyDescent="0.25">
      <c r="A13" s="127"/>
      <c r="B13" s="245"/>
      <c r="C13" s="127"/>
      <c r="D13" s="127"/>
      <c r="E13" s="127"/>
      <c r="F13" s="127"/>
      <c r="G13" s="127"/>
      <c r="H13" s="127" t="s">
        <v>207</v>
      </c>
      <c r="I13" s="127"/>
      <c r="J13" s="127"/>
      <c r="K13" s="127"/>
      <c r="L13" s="127"/>
      <c r="M13" s="246">
        <f>SUM(M5:M12)</f>
        <v>2025000</v>
      </c>
      <c r="N13" s="127"/>
      <c r="O13" s="127"/>
      <c r="P13" s="127"/>
      <c r="Q13" s="127"/>
    </row>
    <row r="14" spans="1:17" ht="15.75" x14ac:dyDescent="0.25">
      <c r="A14" s="127"/>
      <c r="B14" s="127"/>
      <c r="C14" s="127"/>
      <c r="D14" s="127"/>
      <c r="E14" s="127"/>
      <c r="F14" s="127"/>
      <c r="G14" s="127"/>
      <c r="H14" s="398" t="s">
        <v>152</v>
      </c>
      <c r="I14" s="398"/>
      <c r="J14" s="398"/>
      <c r="K14" s="398"/>
      <c r="L14" s="398"/>
      <c r="M14" s="127"/>
      <c r="N14" s="127"/>
      <c r="O14" s="127"/>
      <c r="P14" s="127"/>
      <c r="Q14" s="127"/>
    </row>
    <row r="18" spans="3:3" x14ac:dyDescent="0.25">
      <c r="C18" s="216"/>
    </row>
  </sheetData>
  <mergeCells count="5">
    <mergeCell ref="A1:C3"/>
    <mergeCell ref="D1:O1"/>
    <mergeCell ref="D2:O2"/>
    <mergeCell ref="D3:O3"/>
    <mergeCell ref="H14:L14"/>
  </mergeCells>
  <pageMargins left="0.7" right="0.7" top="0.75" bottom="0.75" header="0.3" footer="0.3"/>
  <pageSetup paperSize="9" scale="55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D6A9-BCE2-42B1-A2BB-4992389AB8B6}">
  <sheetPr>
    <pageSetUpPr fitToPage="1"/>
  </sheetPr>
  <dimension ref="A1:Q26"/>
  <sheetViews>
    <sheetView workbookViewId="0">
      <selection activeCell="J25" sqref="J25"/>
    </sheetView>
  </sheetViews>
  <sheetFormatPr baseColWidth="10" defaultRowHeight="15" x14ac:dyDescent="0.25"/>
  <cols>
    <col min="1" max="1" width="12.7109375" bestFit="1" customWidth="1"/>
    <col min="2" max="2" width="19.7109375" customWidth="1"/>
    <col min="3" max="3" width="40.140625" customWidth="1"/>
    <col min="4" max="4" width="0.140625" hidden="1" customWidth="1"/>
    <col min="5" max="6" width="11.42578125" hidden="1" customWidth="1"/>
    <col min="7" max="7" width="9.85546875" customWidth="1"/>
    <col min="8" max="12" width="11.7109375" bestFit="1" customWidth="1"/>
    <col min="13" max="13" width="12.85546875" bestFit="1" customWidth="1"/>
    <col min="14" max="14" width="11.7109375" bestFit="1" customWidth="1"/>
    <col min="15" max="15" width="15.7109375" customWidth="1"/>
  </cols>
  <sheetData>
    <row r="1" spans="1:17" ht="15.75" x14ac:dyDescent="0.25">
      <c r="A1" s="399"/>
      <c r="B1" s="400"/>
      <c r="C1" s="401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408"/>
      <c r="P1" s="255" t="s">
        <v>15</v>
      </c>
      <c r="Q1" s="256"/>
    </row>
    <row r="2" spans="1:17" ht="15.75" x14ac:dyDescent="0.25">
      <c r="A2" s="402"/>
      <c r="B2" s="403"/>
      <c r="C2" s="404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409"/>
      <c r="P2" s="255" t="s">
        <v>13</v>
      </c>
      <c r="Q2" s="256"/>
    </row>
    <row r="3" spans="1:17" ht="38.25" x14ac:dyDescent="0.25">
      <c r="A3" s="405"/>
      <c r="B3" s="406"/>
      <c r="C3" s="407"/>
      <c r="D3" s="359" t="s">
        <v>122</v>
      </c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1"/>
      <c r="P3" s="255" t="s">
        <v>22</v>
      </c>
      <c r="Q3" s="256"/>
    </row>
    <row r="4" spans="1:17" ht="110.25" x14ac:dyDescent="0.25">
      <c r="A4" s="18" t="s">
        <v>25</v>
      </c>
      <c r="B4" s="18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181</v>
      </c>
      <c r="K4" s="57" t="s">
        <v>177</v>
      </c>
      <c r="L4" s="58" t="s">
        <v>183</v>
      </c>
      <c r="M4" s="20" t="s">
        <v>17</v>
      </c>
      <c r="N4" s="20" t="s">
        <v>21</v>
      </c>
      <c r="O4" s="20" t="s">
        <v>1</v>
      </c>
      <c r="P4" s="20" t="s">
        <v>49</v>
      </c>
      <c r="Q4" s="23" t="s">
        <v>19</v>
      </c>
    </row>
    <row r="5" spans="1:17" ht="15.75" x14ac:dyDescent="0.25">
      <c r="A5" s="102">
        <v>45135</v>
      </c>
      <c r="B5" s="135" t="s">
        <v>111</v>
      </c>
      <c r="C5" s="101" t="s">
        <v>353</v>
      </c>
      <c r="D5" s="104" t="s">
        <v>46</v>
      </c>
      <c r="E5" s="104" t="s">
        <v>28</v>
      </c>
      <c r="F5" s="104">
        <v>1</v>
      </c>
      <c r="G5" s="134">
        <v>0</v>
      </c>
      <c r="H5" s="134">
        <v>6</v>
      </c>
      <c r="I5" s="112">
        <v>26000</v>
      </c>
      <c r="J5" s="107">
        <v>29000</v>
      </c>
      <c r="K5" s="115">
        <v>6</v>
      </c>
      <c r="L5" s="108">
        <f t="shared" ref="L5:L16" si="0">SUM(H5/30)*(30+N5)-G5</f>
        <v>6.2</v>
      </c>
      <c r="M5" s="107">
        <f t="shared" ref="M5:M16" si="1">J5*K5</f>
        <v>174000</v>
      </c>
      <c r="N5" s="109">
        <v>1</v>
      </c>
      <c r="O5" s="104" t="s">
        <v>120</v>
      </c>
      <c r="P5" s="110" t="s">
        <v>121</v>
      </c>
      <c r="Q5" s="256"/>
    </row>
    <row r="6" spans="1:17" ht="15.75" x14ac:dyDescent="0.25">
      <c r="A6" s="102">
        <v>45135</v>
      </c>
      <c r="B6" s="101" t="s">
        <v>63</v>
      </c>
      <c r="C6" s="118" t="s">
        <v>354</v>
      </c>
      <c r="D6" s="137"/>
      <c r="E6" s="137"/>
      <c r="F6" s="137"/>
      <c r="G6" s="134">
        <v>0</v>
      </c>
      <c r="H6" s="134">
        <v>2</v>
      </c>
      <c r="I6" s="112">
        <v>50000</v>
      </c>
      <c r="J6" s="107">
        <v>69000</v>
      </c>
      <c r="K6" s="115">
        <v>2</v>
      </c>
      <c r="L6" s="108">
        <f t="shared" si="0"/>
        <v>2.0666666666666664</v>
      </c>
      <c r="M6" s="107">
        <f t="shared" si="1"/>
        <v>138000</v>
      </c>
      <c r="N6" s="109">
        <v>1</v>
      </c>
      <c r="O6" s="104" t="s">
        <v>120</v>
      </c>
      <c r="P6" s="110" t="s">
        <v>121</v>
      </c>
      <c r="Q6" s="256"/>
    </row>
    <row r="7" spans="1:17" x14ac:dyDescent="0.25">
      <c r="A7" s="257"/>
      <c r="B7" s="258"/>
      <c r="C7" s="259"/>
      <c r="D7" s="260"/>
      <c r="E7" s="260"/>
      <c r="F7" s="260"/>
      <c r="G7" s="260"/>
      <c r="H7" s="260"/>
      <c r="I7" s="261"/>
      <c r="J7" s="262"/>
      <c r="K7" s="263"/>
      <c r="L7" s="264">
        <f t="shared" si="0"/>
        <v>0</v>
      </c>
      <c r="M7" s="262">
        <f t="shared" si="1"/>
        <v>0</v>
      </c>
      <c r="N7" s="265"/>
      <c r="O7" s="260"/>
      <c r="P7" s="266"/>
      <c r="Q7" s="256"/>
    </row>
    <row r="8" spans="1:17" x14ac:dyDescent="0.25">
      <c r="A8" s="257"/>
      <c r="B8" s="258"/>
      <c r="C8" s="258"/>
      <c r="D8" s="260"/>
      <c r="E8" s="260"/>
      <c r="F8" s="260"/>
      <c r="G8" s="260"/>
      <c r="H8" s="260"/>
      <c r="I8" s="262"/>
      <c r="J8" s="267"/>
      <c r="K8" s="263"/>
      <c r="L8" s="264">
        <f t="shared" si="0"/>
        <v>0</v>
      </c>
      <c r="M8" s="262">
        <f t="shared" si="1"/>
        <v>0</v>
      </c>
      <c r="N8" s="265"/>
      <c r="O8" s="260"/>
      <c r="P8" s="266"/>
      <c r="Q8" s="256"/>
    </row>
    <row r="9" spans="1:17" x14ac:dyDescent="0.25">
      <c r="A9" s="257"/>
      <c r="B9" s="258"/>
      <c r="C9" s="259"/>
      <c r="D9" s="260"/>
      <c r="E9" s="260"/>
      <c r="F9" s="260"/>
      <c r="G9" s="260"/>
      <c r="H9" s="260"/>
      <c r="I9" s="262"/>
      <c r="J9" s="267"/>
      <c r="K9" s="263"/>
      <c r="L9" s="264">
        <f t="shared" si="0"/>
        <v>0</v>
      </c>
      <c r="M9" s="262">
        <f t="shared" si="1"/>
        <v>0</v>
      </c>
      <c r="N9" s="265"/>
      <c r="O9" s="260"/>
      <c r="P9" s="266"/>
      <c r="Q9" s="256"/>
    </row>
    <row r="10" spans="1:17" x14ac:dyDescent="0.25">
      <c r="A10" s="257"/>
      <c r="B10" s="258"/>
      <c r="C10" s="268"/>
      <c r="D10" s="260"/>
      <c r="E10" s="260"/>
      <c r="F10" s="260"/>
      <c r="G10" s="260"/>
      <c r="H10" s="260"/>
      <c r="I10" s="262"/>
      <c r="J10" s="267"/>
      <c r="K10" s="263"/>
      <c r="L10" s="264">
        <f t="shared" si="0"/>
        <v>0</v>
      </c>
      <c r="M10" s="262">
        <f t="shared" si="1"/>
        <v>0</v>
      </c>
      <c r="N10" s="265"/>
      <c r="O10" s="260"/>
      <c r="P10" s="266"/>
      <c r="Q10" s="256"/>
    </row>
    <row r="11" spans="1:17" x14ac:dyDescent="0.25">
      <c r="A11" s="257"/>
      <c r="B11" s="258"/>
      <c r="C11" s="259"/>
      <c r="D11" s="260"/>
      <c r="E11" s="260"/>
      <c r="F11" s="260"/>
      <c r="G11" s="260"/>
      <c r="H11" s="260"/>
      <c r="I11" s="262"/>
      <c r="J11" s="267"/>
      <c r="K11" s="263"/>
      <c r="L11" s="264">
        <f t="shared" si="0"/>
        <v>0</v>
      </c>
      <c r="M11" s="262">
        <f t="shared" si="1"/>
        <v>0</v>
      </c>
      <c r="N11" s="265"/>
      <c r="O11" s="260"/>
      <c r="P11" s="266"/>
      <c r="Q11" s="256"/>
    </row>
    <row r="12" spans="1:17" x14ac:dyDescent="0.25">
      <c r="A12" s="257"/>
      <c r="B12" s="258"/>
      <c r="C12" s="269"/>
      <c r="D12" s="260"/>
      <c r="E12" s="260"/>
      <c r="F12" s="260"/>
      <c r="G12" s="260"/>
      <c r="H12" s="260"/>
      <c r="I12" s="262"/>
      <c r="J12" s="267"/>
      <c r="K12" s="263"/>
      <c r="L12" s="264">
        <f t="shared" si="0"/>
        <v>0</v>
      </c>
      <c r="M12" s="262">
        <f t="shared" si="1"/>
        <v>0</v>
      </c>
      <c r="N12" s="265"/>
      <c r="O12" s="260"/>
      <c r="P12" s="266"/>
      <c r="Q12" s="256"/>
    </row>
    <row r="13" spans="1:17" x14ac:dyDescent="0.25">
      <c r="A13" s="257"/>
      <c r="B13" s="258"/>
      <c r="C13" s="269"/>
      <c r="D13" s="260"/>
      <c r="E13" s="260"/>
      <c r="F13" s="260"/>
      <c r="G13" s="260"/>
      <c r="H13" s="260"/>
      <c r="I13" s="262"/>
      <c r="J13" s="267"/>
      <c r="K13" s="263"/>
      <c r="L13" s="264">
        <f t="shared" si="0"/>
        <v>0</v>
      </c>
      <c r="M13" s="262">
        <f t="shared" si="1"/>
        <v>0</v>
      </c>
      <c r="N13" s="265"/>
      <c r="O13" s="260"/>
      <c r="P13" s="266"/>
      <c r="Q13" s="256"/>
    </row>
    <row r="14" spans="1:17" x14ac:dyDescent="0.25">
      <c r="A14" s="257"/>
      <c r="B14" s="258"/>
      <c r="C14" s="259"/>
      <c r="D14" s="260"/>
      <c r="E14" s="260"/>
      <c r="F14" s="260"/>
      <c r="G14" s="260"/>
      <c r="H14" s="260"/>
      <c r="I14" s="262"/>
      <c r="J14" s="267"/>
      <c r="K14" s="263"/>
      <c r="L14" s="264">
        <f t="shared" si="0"/>
        <v>0</v>
      </c>
      <c r="M14" s="262">
        <f t="shared" si="1"/>
        <v>0</v>
      </c>
      <c r="N14" s="265"/>
      <c r="O14" s="260"/>
      <c r="P14" s="266"/>
      <c r="Q14" s="256"/>
    </row>
    <row r="15" spans="1:17" x14ac:dyDescent="0.25">
      <c r="A15" s="257"/>
      <c r="B15" s="258"/>
      <c r="C15" s="259"/>
      <c r="D15" s="260"/>
      <c r="E15" s="260"/>
      <c r="F15" s="260"/>
      <c r="G15" s="260"/>
      <c r="H15" s="260"/>
      <c r="I15" s="262"/>
      <c r="J15" s="267"/>
      <c r="K15" s="263"/>
      <c r="L15" s="264">
        <f t="shared" si="0"/>
        <v>0</v>
      </c>
      <c r="M15" s="262">
        <f t="shared" si="1"/>
        <v>0</v>
      </c>
      <c r="N15" s="265"/>
      <c r="O15" s="260"/>
      <c r="P15" s="266"/>
      <c r="Q15" s="256"/>
    </row>
    <row r="16" spans="1:17" x14ac:dyDescent="0.25">
      <c r="A16" s="257"/>
      <c r="B16" s="258"/>
      <c r="C16" s="259"/>
      <c r="D16" s="260"/>
      <c r="E16" s="260"/>
      <c r="F16" s="260"/>
      <c r="G16" s="260"/>
      <c r="H16" s="260"/>
      <c r="I16" s="262"/>
      <c r="J16" s="267"/>
      <c r="K16" s="263"/>
      <c r="L16" s="264">
        <f t="shared" si="0"/>
        <v>0</v>
      </c>
      <c r="M16" s="262">
        <f t="shared" si="1"/>
        <v>0</v>
      </c>
      <c r="N16" s="265"/>
      <c r="O16" s="260"/>
      <c r="P16" s="266"/>
      <c r="Q16" s="256"/>
    </row>
    <row r="17" spans="1:17" x14ac:dyDescent="0.25">
      <c r="A17" s="257"/>
      <c r="B17" s="260"/>
      <c r="C17" s="259"/>
      <c r="D17" s="260"/>
      <c r="E17" s="260"/>
      <c r="F17" s="260"/>
      <c r="G17" s="260"/>
      <c r="H17" s="260"/>
      <c r="I17" s="260"/>
      <c r="J17" s="260"/>
      <c r="K17" s="270">
        <f>SUM(K5:K16)</f>
        <v>8</v>
      </c>
      <c r="L17" s="264">
        <f>SUM(L5:L16)</f>
        <v>8.2666666666666657</v>
      </c>
      <c r="M17" s="271">
        <f>SUM(M5:M16)</f>
        <v>312000</v>
      </c>
      <c r="N17" s="262"/>
      <c r="O17" s="260"/>
      <c r="P17" s="266"/>
      <c r="Q17" s="256"/>
    </row>
    <row r="18" spans="1:17" x14ac:dyDescent="0.25">
      <c r="A18" s="272"/>
      <c r="B18" s="273"/>
      <c r="C18" s="274"/>
      <c r="D18" s="273"/>
      <c r="E18" s="273"/>
      <c r="F18" s="273"/>
      <c r="G18" s="273"/>
      <c r="H18" s="275" t="s">
        <v>42</v>
      </c>
      <c r="I18" s="273"/>
      <c r="J18" s="273"/>
      <c r="K18" s="276" t="s">
        <v>34</v>
      </c>
      <c r="L18" s="277"/>
      <c r="M18" s="278"/>
      <c r="N18" s="279"/>
      <c r="O18" s="273"/>
      <c r="P18" s="273"/>
      <c r="Q18" s="280"/>
    </row>
    <row r="26" spans="1:17" x14ac:dyDescent="0.25">
      <c r="C26" s="216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32DD-D0B5-474F-A01A-A0E38746D940}">
  <sheetPr>
    <tabColor rgb="FF00B0F0"/>
    <pageSetUpPr fitToPage="1"/>
  </sheetPr>
  <dimension ref="A1:P20"/>
  <sheetViews>
    <sheetView workbookViewId="0">
      <selection activeCell="A13" sqref="A1:P13"/>
    </sheetView>
  </sheetViews>
  <sheetFormatPr baseColWidth="10" defaultRowHeight="15" x14ac:dyDescent="0.25"/>
  <cols>
    <col min="1" max="1" width="12.7109375" bestFit="1" customWidth="1"/>
    <col min="2" max="2" width="19.7109375" customWidth="1"/>
    <col min="3" max="3" width="42.5703125" bestFit="1" customWidth="1"/>
    <col min="4" max="4" width="0.140625" hidden="1" customWidth="1"/>
    <col min="5" max="5" width="11.42578125" hidden="1" customWidth="1"/>
    <col min="6" max="6" width="0.28515625" customWidth="1"/>
    <col min="7" max="7" width="10.7109375" bestFit="1" customWidth="1"/>
    <col min="8" max="8" width="11.42578125" bestFit="1" customWidth="1"/>
    <col min="9" max="9" width="11.5703125" bestFit="1" customWidth="1"/>
    <col min="10" max="10" width="11.7109375" bestFit="1" customWidth="1"/>
    <col min="11" max="11" width="16.140625" customWidth="1"/>
    <col min="12" max="12" width="15" customWidth="1"/>
    <col min="13" max="13" width="17.5703125" customWidth="1"/>
    <col min="14" max="14" width="11.7109375" bestFit="1" customWidth="1"/>
  </cols>
  <sheetData>
    <row r="1" spans="1:16" ht="15.75" x14ac:dyDescent="0.25">
      <c r="A1" s="344"/>
      <c r="B1" s="345"/>
      <c r="C1" s="346"/>
      <c r="D1" s="353" t="s">
        <v>16</v>
      </c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5"/>
      <c r="P1" s="100" t="s">
        <v>15</v>
      </c>
    </row>
    <row r="2" spans="1:16" ht="15.75" x14ac:dyDescent="0.25">
      <c r="A2" s="347"/>
      <c r="B2" s="348"/>
      <c r="C2" s="349"/>
      <c r="D2" s="356" t="s">
        <v>14</v>
      </c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8"/>
      <c r="P2" s="100" t="s">
        <v>13</v>
      </c>
    </row>
    <row r="3" spans="1:16" ht="47.25" x14ac:dyDescent="0.25">
      <c r="A3" s="350"/>
      <c r="B3" s="351"/>
      <c r="C3" s="352"/>
      <c r="D3" s="359" t="s">
        <v>116</v>
      </c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1"/>
      <c r="P3" s="100" t="s">
        <v>22</v>
      </c>
    </row>
    <row r="4" spans="1:16" ht="109.5" customHeight="1" x14ac:dyDescent="0.25">
      <c r="A4" s="56" t="s">
        <v>25</v>
      </c>
      <c r="B4" s="56" t="s">
        <v>12</v>
      </c>
      <c r="C4" s="46" t="s">
        <v>123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181</v>
      </c>
      <c r="K4" s="57" t="s">
        <v>177</v>
      </c>
      <c r="L4" s="58" t="s">
        <v>183</v>
      </c>
      <c r="M4" s="46" t="s">
        <v>17</v>
      </c>
      <c r="N4" s="46" t="s">
        <v>21</v>
      </c>
      <c r="O4" s="46" t="s">
        <v>1</v>
      </c>
      <c r="P4" s="46" t="s">
        <v>49</v>
      </c>
    </row>
    <row r="5" spans="1:16" ht="15.75" x14ac:dyDescent="0.25">
      <c r="A5" s="102">
        <v>45135</v>
      </c>
      <c r="B5" s="135">
        <v>1000020100188</v>
      </c>
      <c r="C5" s="111" t="s">
        <v>155</v>
      </c>
      <c r="D5" s="137"/>
      <c r="E5" s="137"/>
      <c r="F5" s="137"/>
      <c r="G5" s="134">
        <v>15</v>
      </c>
      <c r="H5" s="134">
        <v>30</v>
      </c>
      <c r="I5" s="136">
        <v>26341</v>
      </c>
      <c r="J5" s="136">
        <v>26341</v>
      </c>
      <c r="K5" s="115">
        <v>20</v>
      </c>
      <c r="L5" s="108">
        <f>SUM(H5/30)*(30+N5)-G5</f>
        <v>16</v>
      </c>
      <c r="M5" s="107">
        <f t="shared" ref="M5:M10" si="0">J5*K5</f>
        <v>526820</v>
      </c>
      <c r="N5" s="116">
        <v>1</v>
      </c>
      <c r="O5" s="104" t="s">
        <v>124</v>
      </c>
      <c r="P5" s="110" t="s">
        <v>50</v>
      </c>
    </row>
    <row r="6" spans="1:16" ht="15.75" x14ac:dyDescent="0.25">
      <c r="A6" s="187"/>
      <c r="B6" s="130"/>
      <c r="C6" s="111"/>
      <c r="D6" s="104"/>
      <c r="E6" s="104"/>
      <c r="F6" s="104"/>
      <c r="G6" s="134"/>
      <c r="H6" s="134"/>
      <c r="I6" s="112"/>
      <c r="J6" s="107"/>
      <c r="K6" s="115"/>
      <c r="L6" s="108">
        <f t="shared" ref="L6:L7" si="1">SUM(H6/30)*(35+N6)-G6</f>
        <v>0</v>
      </c>
      <c r="M6" s="107"/>
      <c r="N6" s="116"/>
      <c r="O6" s="104"/>
      <c r="P6" s="110"/>
    </row>
    <row r="7" spans="1:16" ht="15.75" x14ac:dyDescent="0.25">
      <c r="A7" s="102"/>
      <c r="B7" s="111"/>
      <c r="C7" s="111"/>
      <c r="D7" s="104"/>
      <c r="E7" s="104"/>
      <c r="F7" s="104"/>
      <c r="G7" s="104"/>
      <c r="H7" s="104"/>
      <c r="I7" s="107"/>
      <c r="J7" s="136"/>
      <c r="K7" s="115"/>
      <c r="L7" s="108">
        <f t="shared" si="1"/>
        <v>0</v>
      </c>
      <c r="M7" s="107"/>
      <c r="N7" s="116"/>
      <c r="O7" s="104"/>
      <c r="P7" s="110"/>
    </row>
    <row r="8" spans="1:16" ht="15.75" x14ac:dyDescent="0.25">
      <c r="A8" s="102"/>
      <c r="B8" s="111"/>
      <c r="C8" s="114"/>
      <c r="D8" s="104"/>
      <c r="E8" s="104"/>
      <c r="F8" s="104"/>
      <c r="G8" s="104"/>
      <c r="H8" s="104"/>
      <c r="I8" s="107"/>
      <c r="J8" s="136"/>
      <c r="K8" s="115"/>
      <c r="L8" s="108">
        <f t="shared" ref="L8:L10" si="2">SUM(H8/30)*(30+N8)-G8</f>
        <v>0</v>
      </c>
      <c r="M8" s="107">
        <f t="shared" si="0"/>
        <v>0</v>
      </c>
      <c r="N8" s="116"/>
      <c r="O8" s="104"/>
      <c r="P8" s="110"/>
    </row>
    <row r="9" spans="1:16" ht="15.75" x14ac:dyDescent="0.25">
      <c r="A9" s="102"/>
      <c r="B9" s="111"/>
      <c r="C9" s="114"/>
      <c r="D9" s="104"/>
      <c r="E9" s="104"/>
      <c r="F9" s="104"/>
      <c r="G9" s="104"/>
      <c r="H9" s="104"/>
      <c r="I9" s="107"/>
      <c r="J9" s="136"/>
      <c r="K9" s="115"/>
      <c r="L9" s="108">
        <f t="shared" si="2"/>
        <v>0</v>
      </c>
      <c r="M9" s="107">
        <f t="shared" si="0"/>
        <v>0</v>
      </c>
      <c r="N9" s="116"/>
      <c r="O9" s="104"/>
      <c r="P9" s="110"/>
    </row>
    <row r="10" spans="1:16" ht="15.75" x14ac:dyDescent="0.25">
      <c r="A10" s="102"/>
      <c r="B10" s="111"/>
      <c r="C10" s="114"/>
      <c r="D10" s="104"/>
      <c r="E10" s="104"/>
      <c r="F10" s="104"/>
      <c r="G10" s="104"/>
      <c r="H10" s="104"/>
      <c r="I10" s="107"/>
      <c r="J10" s="136"/>
      <c r="K10" s="115"/>
      <c r="L10" s="108">
        <f t="shared" si="2"/>
        <v>0</v>
      </c>
      <c r="M10" s="107">
        <f t="shared" si="0"/>
        <v>0</v>
      </c>
      <c r="N10" s="116"/>
      <c r="O10" s="104"/>
      <c r="P10" s="110"/>
    </row>
    <row r="11" spans="1:16" ht="15.75" x14ac:dyDescent="0.25">
      <c r="A11" s="182"/>
      <c r="B11" s="183"/>
      <c r="C11" s="117"/>
      <c r="D11" s="104"/>
      <c r="E11" s="104"/>
      <c r="F11" s="104"/>
      <c r="G11" s="104"/>
      <c r="H11" s="104"/>
      <c r="I11" s="104"/>
      <c r="J11" s="104"/>
      <c r="K11" s="119">
        <f>SUM(K5:K10)</f>
        <v>20</v>
      </c>
      <c r="L11" s="108">
        <f>SUM(L5:L10)</f>
        <v>16</v>
      </c>
      <c r="M11" s="120">
        <f>SUM(M5:M10)</f>
        <v>526820</v>
      </c>
      <c r="N11" s="107"/>
      <c r="O11" s="104"/>
      <c r="P11" s="110"/>
    </row>
    <row r="12" spans="1:16" ht="15.75" x14ac:dyDescent="0.25">
      <c r="A12" s="102"/>
      <c r="B12" s="215" t="s">
        <v>125</v>
      </c>
      <c r="C12" s="103"/>
      <c r="D12" s="122"/>
      <c r="E12" s="122"/>
      <c r="F12" s="122"/>
      <c r="G12" s="104"/>
      <c r="H12" s="215"/>
      <c r="I12" s="104"/>
      <c r="J12" s="104"/>
      <c r="K12" s="119" t="s">
        <v>34</v>
      </c>
      <c r="L12" s="108"/>
      <c r="M12" s="120"/>
      <c r="N12" s="107"/>
      <c r="O12" s="104"/>
      <c r="P12" s="104"/>
    </row>
    <row r="13" spans="1:16" ht="15.75" x14ac:dyDescent="0.25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</row>
    <row r="20" spans="3:3" x14ac:dyDescent="0.25">
      <c r="C20" s="74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FCE9-2224-4B96-94B0-0ED2D58C5A58}">
  <dimension ref="A1:Q26"/>
  <sheetViews>
    <sheetView workbookViewId="0">
      <selection activeCell="C26" sqref="C26"/>
    </sheetView>
  </sheetViews>
  <sheetFormatPr baseColWidth="10" defaultRowHeight="15" x14ac:dyDescent="0.25"/>
  <cols>
    <col min="2" max="2" width="19.7109375" customWidth="1"/>
    <col min="3" max="3" width="40.140625" customWidth="1"/>
    <col min="4" max="4" width="0.140625" hidden="1" customWidth="1"/>
    <col min="5" max="6" width="11.42578125" hidden="1" customWidth="1"/>
    <col min="13" max="13" width="13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93" t="s">
        <v>119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4"/>
      <c r="P3" s="7" t="s">
        <v>22</v>
      </c>
      <c r="Q3" s="10"/>
    </row>
    <row r="4" spans="1:17" ht="63.75" x14ac:dyDescent="0.25">
      <c r="A4" s="18" t="s">
        <v>25</v>
      </c>
      <c r="B4" s="18" t="s">
        <v>12</v>
      </c>
      <c r="C4" s="19" t="s">
        <v>11</v>
      </c>
      <c r="D4" s="20" t="s">
        <v>10</v>
      </c>
      <c r="E4" s="19" t="s">
        <v>9</v>
      </c>
      <c r="F4" s="20" t="s">
        <v>8</v>
      </c>
      <c r="G4" s="20" t="s">
        <v>7</v>
      </c>
      <c r="H4" s="20" t="s">
        <v>5</v>
      </c>
      <c r="I4" s="20" t="s">
        <v>2</v>
      </c>
      <c r="J4" s="20" t="s">
        <v>23</v>
      </c>
      <c r="K4" s="21" t="s">
        <v>6</v>
      </c>
      <c r="L4" s="22" t="s">
        <v>20</v>
      </c>
      <c r="M4" s="20" t="s">
        <v>17</v>
      </c>
      <c r="N4" s="20" t="s">
        <v>21</v>
      </c>
      <c r="O4" s="20" t="s">
        <v>1</v>
      </c>
      <c r="P4" s="20" t="s">
        <v>49</v>
      </c>
      <c r="Q4" s="23" t="s">
        <v>19</v>
      </c>
    </row>
    <row r="5" spans="1:17" x14ac:dyDescent="0.25">
      <c r="A5" s="5"/>
      <c r="B5" s="82"/>
      <c r="C5" s="196" t="s">
        <v>143</v>
      </c>
      <c r="D5" s="4"/>
      <c r="E5" s="4"/>
      <c r="F5" s="4"/>
      <c r="G5" s="75"/>
      <c r="H5" s="75">
        <v>9</v>
      </c>
      <c r="I5" s="29">
        <v>4740</v>
      </c>
      <c r="J5" s="98">
        <v>1715</v>
      </c>
      <c r="K5" s="14">
        <v>20</v>
      </c>
      <c r="L5" s="13">
        <f>SUM(H5/30)*(30+N5)-G5</f>
        <v>9.2999999999999989</v>
      </c>
      <c r="M5" s="8">
        <f t="shared" ref="M5:M16" si="0">J5*K5</f>
        <v>34300</v>
      </c>
      <c r="N5" s="12">
        <v>1</v>
      </c>
      <c r="O5" s="4" t="s">
        <v>115</v>
      </c>
      <c r="P5" s="6" t="s">
        <v>50</v>
      </c>
      <c r="Q5" s="10"/>
    </row>
    <row r="6" spans="1:17" x14ac:dyDescent="0.25">
      <c r="A6" s="5"/>
      <c r="B6" s="78"/>
      <c r="C6" s="38"/>
      <c r="D6" s="44"/>
      <c r="E6" s="44"/>
      <c r="F6" s="44"/>
      <c r="G6" s="44"/>
      <c r="H6" s="44"/>
      <c r="I6" s="29"/>
      <c r="J6" s="8"/>
      <c r="K6" s="14"/>
      <c r="L6" s="13">
        <f t="shared" ref="L6:L16" si="1">SUM(H6/30)*(30+N6)-G6</f>
        <v>0</v>
      </c>
      <c r="M6" s="8">
        <f t="shared" si="0"/>
        <v>0</v>
      </c>
      <c r="N6" s="27"/>
      <c r="O6" s="4"/>
      <c r="P6" s="6"/>
      <c r="Q6" s="10"/>
    </row>
    <row r="7" spans="1:17" x14ac:dyDescent="0.25">
      <c r="A7" s="5"/>
      <c r="B7" s="24"/>
      <c r="C7" s="31"/>
      <c r="D7" s="4"/>
      <c r="E7" s="4"/>
      <c r="F7" s="4"/>
      <c r="G7" s="4"/>
      <c r="H7" s="4"/>
      <c r="I7" s="29"/>
      <c r="J7" s="8"/>
      <c r="K7" s="14"/>
      <c r="L7" s="13">
        <f t="shared" si="1"/>
        <v>0</v>
      </c>
      <c r="M7" s="8">
        <f t="shared" si="0"/>
        <v>0</v>
      </c>
      <c r="N7" s="27"/>
      <c r="O7" s="4"/>
      <c r="P7" s="6"/>
      <c r="Q7" s="10"/>
    </row>
    <row r="8" spans="1:17" x14ac:dyDescent="0.25">
      <c r="A8" s="5"/>
      <c r="B8" s="24"/>
      <c r="C8" s="24"/>
      <c r="D8" s="4"/>
      <c r="E8" s="4"/>
      <c r="F8" s="4"/>
      <c r="G8" s="4"/>
      <c r="H8" s="4"/>
      <c r="I8" s="8"/>
      <c r="J8" s="41"/>
      <c r="K8" s="14"/>
      <c r="L8" s="13">
        <f t="shared" si="1"/>
        <v>0</v>
      </c>
      <c r="M8" s="8">
        <f t="shared" si="0"/>
        <v>0</v>
      </c>
      <c r="N8" s="27"/>
      <c r="O8" s="4"/>
      <c r="P8" s="6"/>
      <c r="Q8" s="10"/>
    </row>
    <row r="9" spans="1:17" x14ac:dyDescent="0.25">
      <c r="A9" s="5"/>
      <c r="B9" s="24"/>
      <c r="C9" s="31"/>
      <c r="D9" s="4"/>
      <c r="E9" s="4"/>
      <c r="F9" s="4"/>
      <c r="G9" s="4"/>
      <c r="H9" s="4"/>
      <c r="I9" s="8"/>
      <c r="J9" s="41"/>
      <c r="K9" s="14"/>
      <c r="L9" s="13">
        <f t="shared" si="1"/>
        <v>0</v>
      </c>
      <c r="M9" s="8">
        <f t="shared" si="0"/>
        <v>0</v>
      </c>
      <c r="N9" s="27"/>
      <c r="O9" s="4"/>
      <c r="P9" s="6"/>
      <c r="Q9" s="10"/>
    </row>
    <row r="10" spans="1:17" x14ac:dyDescent="0.25">
      <c r="A10" s="5"/>
      <c r="B10" s="24"/>
      <c r="C10" s="37"/>
      <c r="D10" s="4"/>
      <c r="E10" s="4"/>
      <c r="F10" s="4"/>
      <c r="G10" s="4"/>
      <c r="H10" s="4"/>
      <c r="I10" s="8"/>
      <c r="J10" s="41"/>
      <c r="K10" s="14"/>
      <c r="L10" s="13">
        <f t="shared" si="1"/>
        <v>0</v>
      </c>
      <c r="M10" s="8">
        <f t="shared" si="0"/>
        <v>0</v>
      </c>
      <c r="N10" s="27"/>
      <c r="O10" s="4"/>
      <c r="P10" s="6"/>
      <c r="Q10" s="10"/>
    </row>
    <row r="11" spans="1:17" x14ac:dyDescent="0.25">
      <c r="A11" s="5"/>
      <c r="B11" s="24"/>
      <c r="C11" s="30"/>
      <c r="D11" s="4"/>
      <c r="E11" s="4"/>
      <c r="F11" s="4"/>
      <c r="G11" s="4"/>
      <c r="H11" s="4"/>
      <c r="I11" s="8"/>
      <c r="J11" s="41"/>
      <c r="K11" s="14"/>
      <c r="L11" s="13">
        <f t="shared" si="1"/>
        <v>0</v>
      </c>
      <c r="M11" s="8">
        <f t="shared" si="0"/>
        <v>0</v>
      </c>
      <c r="N11" s="27"/>
      <c r="O11" s="4"/>
      <c r="P11" s="6"/>
      <c r="Q11" s="10"/>
    </row>
    <row r="12" spans="1:17" x14ac:dyDescent="0.25">
      <c r="A12" s="5"/>
      <c r="B12" s="24"/>
      <c r="C12" s="38"/>
      <c r="D12" s="4"/>
      <c r="E12" s="4"/>
      <c r="F12" s="4"/>
      <c r="G12" s="4"/>
      <c r="H12" s="4"/>
      <c r="I12" s="8"/>
      <c r="J12" s="41"/>
      <c r="K12" s="14"/>
      <c r="L12" s="13">
        <f t="shared" si="1"/>
        <v>0</v>
      </c>
      <c r="M12" s="8">
        <f t="shared" si="0"/>
        <v>0</v>
      </c>
      <c r="N12" s="27"/>
      <c r="O12" s="4"/>
      <c r="P12" s="6"/>
      <c r="Q12" s="10"/>
    </row>
    <row r="13" spans="1:17" x14ac:dyDescent="0.25">
      <c r="A13" s="5"/>
      <c r="B13" s="24"/>
      <c r="C13" s="38"/>
      <c r="D13" s="4"/>
      <c r="E13" s="4"/>
      <c r="F13" s="4"/>
      <c r="G13" s="4"/>
      <c r="H13" s="4"/>
      <c r="I13" s="8"/>
      <c r="J13" s="41"/>
      <c r="K13" s="14"/>
      <c r="L13" s="13">
        <f t="shared" si="1"/>
        <v>0</v>
      </c>
      <c r="M13" s="8">
        <f t="shared" si="0"/>
        <v>0</v>
      </c>
      <c r="N13" s="27"/>
      <c r="O13" s="4"/>
      <c r="P13" s="6"/>
      <c r="Q13" s="10"/>
    </row>
    <row r="14" spans="1:17" x14ac:dyDescent="0.25">
      <c r="A14" s="5"/>
      <c r="B14" s="24"/>
      <c r="C14" s="31"/>
      <c r="D14" s="4"/>
      <c r="E14" s="4"/>
      <c r="F14" s="4"/>
      <c r="G14" s="4"/>
      <c r="H14" s="4"/>
      <c r="I14" s="8"/>
      <c r="J14" s="41"/>
      <c r="K14" s="14"/>
      <c r="L14" s="13">
        <f t="shared" si="1"/>
        <v>0</v>
      </c>
      <c r="M14" s="8">
        <f t="shared" si="0"/>
        <v>0</v>
      </c>
      <c r="N14" s="27"/>
      <c r="O14" s="4"/>
      <c r="P14" s="6"/>
      <c r="Q14" s="10"/>
    </row>
    <row r="15" spans="1:17" x14ac:dyDescent="0.25">
      <c r="A15" s="5"/>
      <c r="B15" s="24"/>
      <c r="C15" s="31"/>
      <c r="D15" s="4"/>
      <c r="E15" s="4"/>
      <c r="F15" s="4"/>
      <c r="G15" s="4"/>
      <c r="H15" s="4"/>
      <c r="I15" s="8"/>
      <c r="J15" s="41"/>
      <c r="K15" s="14"/>
      <c r="L15" s="13">
        <f t="shared" si="1"/>
        <v>0</v>
      </c>
      <c r="M15" s="8">
        <f t="shared" si="0"/>
        <v>0</v>
      </c>
      <c r="N15" s="27"/>
      <c r="O15" s="4"/>
      <c r="P15" s="6"/>
      <c r="Q15" s="10"/>
    </row>
    <row r="16" spans="1:17" x14ac:dyDescent="0.25">
      <c r="A16" s="5"/>
      <c r="B16" s="24"/>
      <c r="C16" s="30"/>
      <c r="D16" s="4"/>
      <c r="E16" s="4"/>
      <c r="F16" s="4"/>
      <c r="G16" s="4"/>
      <c r="H16" s="4"/>
      <c r="I16" s="8"/>
      <c r="J16" s="41"/>
      <c r="K16" s="14"/>
      <c r="L16" s="13">
        <f t="shared" si="1"/>
        <v>0</v>
      </c>
      <c r="M16" s="8">
        <f t="shared" si="0"/>
        <v>0</v>
      </c>
      <c r="N16" s="27"/>
      <c r="O16" s="4"/>
      <c r="P16" s="6"/>
      <c r="Q16" s="10"/>
    </row>
    <row r="17" spans="1:17" x14ac:dyDescent="0.25">
      <c r="A17" s="5"/>
      <c r="B17" s="4"/>
      <c r="C17" s="31"/>
      <c r="D17" s="4"/>
      <c r="E17" s="4"/>
      <c r="F17" s="4"/>
      <c r="G17" s="4"/>
      <c r="H17" s="4"/>
      <c r="I17" s="4"/>
      <c r="J17" s="4"/>
      <c r="K17" s="16">
        <f>SUM(K5:K16)</f>
        <v>20</v>
      </c>
      <c r="L17" s="13">
        <f>SUM(L5:L16)</f>
        <v>9.2999999999999989</v>
      </c>
      <c r="M17" s="11">
        <f>SUM(M5:M16)</f>
        <v>34300</v>
      </c>
      <c r="N17" s="8"/>
      <c r="O17" s="4"/>
      <c r="P17" s="6"/>
      <c r="Q17" s="10"/>
    </row>
    <row r="18" spans="1:17" x14ac:dyDescent="0.25">
      <c r="A18" s="3"/>
      <c r="B18" s="2"/>
      <c r="C18" s="32"/>
      <c r="D18" s="2"/>
      <c r="E18" s="2"/>
      <c r="F18" s="2"/>
      <c r="G18" s="2"/>
      <c r="H18" s="15" t="s">
        <v>42</v>
      </c>
      <c r="I18" s="2"/>
      <c r="J18" s="2"/>
      <c r="K18" s="33" t="s">
        <v>34</v>
      </c>
      <c r="L18" s="34"/>
      <c r="M18" s="35"/>
      <c r="N18" s="36"/>
      <c r="O18" s="2"/>
      <c r="P18" s="2"/>
      <c r="Q18" s="1"/>
    </row>
    <row r="26" spans="1:17" x14ac:dyDescent="0.25">
      <c r="C26" s="216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2C84-03A2-4C6F-98DA-F699A689E704}">
  <sheetPr>
    <pageSetUpPr fitToPage="1"/>
  </sheetPr>
  <dimension ref="A1:Q18"/>
  <sheetViews>
    <sheetView workbookViewId="0">
      <selection activeCell="B7" sqref="B7"/>
    </sheetView>
  </sheetViews>
  <sheetFormatPr baseColWidth="10" defaultRowHeight="15" x14ac:dyDescent="0.25"/>
  <cols>
    <col min="1" max="1" width="12.85546875" bestFit="1" customWidth="1"/>
    <col min="2" max="2" width="19.7109375" customWidth="1"/>
    <col min="3" max="3" width="29.85546875" customWidth="1"/>
    <col min="4" max="5" width="0" hidden="1" customWidth="1"/>
    <col min="6" max="6" width="11.5703125" hidden="1" customWidth="1"/>
    <col min="7" max="7" width="11.7109375" bestFit="1" customWidth="1"/>
    <col min="8" max="8" width="12.7109375" customWidth="1"/>
    <col min="9" max="9" width="12.85546875" bestFit="1" customWidth="1"/>
    <col min="10" max="10" width="13" bestFit="1" customWidth="1"/>
    <col min="11" max="11" width="14.42578125" customWidth="1"/>
    <col min="12" max="12" width="11.7109375" bestFit="1" customWidth="1"/>
    <col min="13" max="13" width="14.85546875" bestFit="1" customWidth="1"/>
    <col min="14" max="14" width="11.7109375" bestFit="1" customWidth="1"/>
    <col min="16" max="16" width="15.140625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25.5" x14ac:dyDescent="0.25">
      <c r="A3" s="332"/>
      <c r="B3" s="333"/>
      <c r="C3" s="334"/>
      <c r="D3" s="341" t="s">
        <v>161</v>
      </c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3"/>
      <c r="P3" s="7" t="s">
        <v>22</v>
      </c>
      <c r="Q3" s="10"/>
    </row>
    <row r="4" spans="1:17" ht="110.25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224</v>
      </c>
      <c r="H4" s="46" t="s">
        <v>225</v>
      </c>
      <c r="I4" s="46" t="s">
        <v>226</v>
      </c>
      <c r="J4" s="46" t="s">
        <v>176</v>
      </c>
      <c r="K4" s="57" t="s">
        <v>177</v>
      </c>
      <c r="L4" s="58" t="s">
        <v>20</v>
      </c>
      <c r="M4" s="46" t="s">
        <v>17</v>
      </c>
      <c r="N4" s="46" t="s">
        <v>21</v>
      </c>
      <c r="O4" s="46" t="s">
        <v>1</v>
      </c>
      <c r="P4" s="46" t="s">
        <v>0</v>
      </c>
      <c r="Q4" s="77" t="s">
        <v>19</v>
      </c>
    </row>
    <row r="5" spans="1:17" ht="15.75" x14ac:dyDescent="0.25">
      <c r="A5" s="102">
        <v>45077</v>
      </c>
      <c r="B5" s="139">
        <v>4000010100241</v>
      </c>
      <c r="C5" s="111" t="s">
        <v>236</v>
      </c>
      <c r="D5" s="104"/>
      <c r="E5" s="104"/>
      <c r="F5" s="104"/>
      <c r="G5" s="140">
        <v>4</v>
      </c>
      <c r="H5" s="140">
        <v>12</v>
      </c>
      <c r="I5" s="107">
        <v>420000</v>
      </c>
      <c r="J5" s="107">
        <v>420000</v>
      </c>
      <c r="K5" s="115">
        <v>8</v>
      </c>
      <c r="L5" s="108">
        <f>SUM(H5/30)*(30+N5)-G5</f>
        <v>8</v>
      </c>
      <c r="M5" s="107">
        <f>J5*K5</f>
        <v>3360000</v>
      </c>
      <c r="N5" s="109">
        <v>0</v>
      </c>
      <c r="O5" s="104"/>
      <c r="P5" s="110" t="s">
        <v>29</v>
      </c>
      <c r="Q5" s="101"/>
    </row>
    <row r="6" spans="1:17" ht="15.75" x14ac:dyDescent="0.25">
      <c r="A6" s="102">
        <v>45077</v>
      </c>
      <c r="B6" s="139">
        <v>4000010100238</v>
      </c>
      <c r="C6" s="111" t="s">
        <v>237</v>
      </c>
      <c r="D6" s="104"/>
      <c r="E6" s="104"/>
      <c r="F6" s="104"/>
      <c r="G6" s="140">
        <v>0</v>
      </c>
      <c r="H6" s="140">
        <v>3</v>
      </c>
      <c r="I6" s="104">
        <v>630000</v>
      </c>
      <c r="J6" s="107">
        <v>630000</v>
      </c>
      <c r="K6" s="115">
        <v>3</v>
      </c>
      <c r="L6" s="108">
        <f t="shared" ref="L6:L15" si="0">SUM(H6/30)*(30+N6)-G6</f>
        <v>3</v>
      </c>
      <c r="M6" s="107">
        <f t="shared" ref="M6:M7" si="1">J6*K6</f>
        <v>1890000</v>
      </c>
      <c r="N6" s="109"/>
      <c r="O6" s="104"/>
      <c r="P6" s="110"/>
      <c r="Q6" s="101"/>
    </row>
    <row r="7" spans="1:17" ht="15.75" x14ac:dyDescent="0.25">
      <c r="A7" s="102"/>
      <c r="B7" s="111"/>
      <c r="C7" s="111"/>
      <c r="D7" s="104"/>
      <c r="E7" s="104"/>
      <c r="F7" s="104"/>
      <c r="G7" s="140"/>
      <c r="H7" s="140"/>
      <c r="I7" s="104"/>
      <c r="J7" s="107"/>
      <c r="K7" s="115"/>
      <c r="L7" s="108">
        <f t="shared" si="0"/>
        <v>0</v>
      </c>
      <c r="M7" s="107">
        <f t="shared" si="1"/>
        <v>0</v>
      </c>
      <c r="N7" s="109"/>
      <c r="O7" s="104"/>
      <c r="P7" s="110"/>
      <c r="Q7" s="101"/>
    </row>
    <row r="8" spans="1:17" ht="15.75" x14ac:dyDescent="0.25">
      <c r="A8" s="102"/>
      <c r="B8" s="141"/>
      <c r="C8" s="141"/>
      <c r="D8" s="104"/>
      <c r="E8" s="104"/>
      <c r="F8" s="104"/>
      <c r="G8" s="104"/>
      <c r="H8" s="104"/>
      <c r="I8" s="104"/>
      <c r="J8" s="104"/>
      <c r="K8" s="115"/>
      <c r="L8" s="108">
        <f t="shared" si="0"/>
        <v>0</v>
      </c>
      <c r="M8" s="104" t="s">
        <v>18</v>
      </c>
      <c r="N8" s="107"/>
      <c r="O8" s="104"/>
      <c r="P8" s="110"/>
      <c r="Q8" s="101"/>
    </row>
    <row r="9" spans="1:17" ht="15.75" x14ac:dyDescent="0.25">
      <c r="A9" s="102"/>
      <c r="B9" s="104"/>
      <c r="C9" s="104"/>
      <c r="D9" s="104"/>
      <c r="E9" s="104"/>
      <c r="F9" s="104"/>
      <c r="G9" s="104"/>
      <c r="H9" s="104"/>
      <c r="I9" s="104"/>
      <c r="J9" s="104"/>
      <c r="K9" s="115"/>
      <c r="L9" s="108">
        <f t="shared" si="0"/>
        <v>0</v>
      </c>
      <c r="M9" s="104"/>
      <c r="N9" s="107"/>
      <c r="O9" s="104"/>
      <c r="P9" s="110"/>
      <c r="Q9" s="101"/>
    </row>
    <row r="10" spans="1:17" ht="15.75" x14ac:dyDescent="0.25">
      <c r="A10" s="102"/>
      <c r="B10" s="104"/>
      <c r="C10" s="104"/>
      <c r="D10" s="104"/>
      <c r="E10" s="104"/>
      <c r="F10" s="104"/>
      <c r="G10" s="104"/>
      <c r="H10" s="104"/>
      <c r="I10" s="104"/>
      <c r="J10" s="104"/>
      <c r="K10" s="115"/>
      <c r="L10" s="108">
        <f t="shared" si="0"/>
        <v>0</v>
      </c>
      <c r="M10" s="104"/>
      <c r="N10" s="107"/>
      <c r="O10" s="104"/>
      <c r="P10" s="110"/>
      <c r="Q10" s="101"/>
    </row>
    <row r="11" spans="1:17" ht="15.75" x14ac:dyDescent="0.25">
      <c r="A11" s="102"/>
      <c r="B11" s="104"/>
      <c r="C11" s="104"/>
      <c r="D11" s="104"/>
      <c r="E11" s="104"/>
      <c r="F11" s="104"/>
      <c r="G11" s="104"/>
      <c r="H11" s="104"/>
      <c r="I11" s="104"/>
      <c r="J11" s="104"/>
      <c r="K11" s="115"/>
      <c r="L11" s="108">
        <f t="shared" si="0"/>
        <v>0</v>
      </c>
      <c r="M11" s="104"/>
      <c r="N11" s="107"/>
      <c r="O11" s="104"/>
      <c r="P11" s="104"/>
      <c r="Q11" s="101"/>
    </row>
    <row r="12" spans="1:17" ht="15.75" x14ac:dyDescent="0.25">
      <c r="A12" s="102"/>
      <c r="B12" s="104"/>
      <c r="C12" s="104"/>
      <c r="D12" s="104"/>
      <c r="E12" s="104"/>
      <c r="F12" s="104"/>
      <c r="G12" s="104"/>
      <c r="H12" s="104"/>
      <c r="I12" s="104"/>
      <c r="J12" s="104"/>
      <c r="K12" s="115"/>
      <c r="L12" s="108">
        <f t="shared" si="0"/>
        <v>0</v>
      </c>
      <c r="M12" s="104"/>
      <c r="N12" s="107"/>
      <c r="O12" s="104"/>
      <c r="P12" s="104"/>
      <c r="Q12" s="101"/>
    </row>
    <row r="13" spans="1:17" ht="15.75" x14ac:dyDescent="0.25">
      <c r="A13" s="102"/>
      <c r="B13" s="104"/>
      <c r="C13" s="104"/>
      <c r="D13" s="104"/>
      <c r="E13" s="104"/>
      <c r="F13" s="104"/>
      <c r="G13" s="104"/>
      <c r="H13" s="104"/>
      <c r="I13" s="104"/>
      <c r="J13" s="104"/>
      <c r="K13" s="115"/>
      <c r="L13" s="108">
        <f t="shared" si="0"/>
        <v>0</v>
      </c>
      <c r="M13" s="104"/>
      <c r="N13" s="107"/>
      <c r="O13" s="104"/>
      <c r="P13" s="104"/>
      <c r="Q13" s="101"/>
    </row>
    <row r="14" spans="1:17" ht="15.75" x14ac:dyDescent="0.25">
      <c r="A14" s="102"/>
      <c r="B14" s="104"/>
      <c r="C14" s="104"/>
      <c r="D14" s="104"/>
      <c r="E14" s="104"/>
      <c r="F14" s="104"/>
      <c r="G14" s="104"/>
      <c r="H14" s="104"/>
      <c r="I14" s="104"/>
      <c r="J14" s="104"/>
      <c r="K14" s="115"/>
      <c r="L14" s="108">
        <f t="shared" si="0"/>
        <v>0</v>
      </c>
      <c r="M14" s="104"/>
      <c r="N14" s="107"/>
      <c r="O14" s="104"/>
      <c r="P14" s="104"/>
      <c r="Q14" s="101"/>
    </row>
    <row r="15" spans="1:17" ht="15.75" x14ac:dyDescent="0.25">
      <c r="A15" s="102"/>
      <c r="B15" s="104"/>
      <c r="C15" s="104"/>
      <c r="D15" s="104"/>
      <c r="E15" s="104"/>
      <c r="F15" s="104"/>
      <c r="G15" s="104"/>
      <c r="H15" s="104"/>
      <c r="I15" s="104"/>
      <c r="J15" s="104"/>
      <c r="K15" s="115"/>
      <c r="L15" s="108">
        <f t="shared" si="0"/>
        <v>0</v>
      </c>
      <c r="M15" s="104"/>
      <c r="N15" s="107"/>
      <c r="O15" s="104"/>
      <c r="P15" s="104"/>
      <c r="Q15" s="101"/>
    </row>
    <row r="16" spans="1:17" ht="15.75" x14ac:dyDescent="0.25">
      <c r="A16" s="102"/>
      <c r="B16" s="104"/>
      <c r="C16" s="104"/>
      <c r="D16" s="104"/>
      <c r="E16" s="104"/>
      <c r="F16" s="104"/>
      <c r="G16" s="104"/>
      <c r="H16" s="104"/>
      <c r="I16" s="104"/>
      <c r="J16" s="104"/>
      <c r="K16" s="119">
        <f>SUM(K5:K15)</f>
        <v>11</v>
      </c>
      <c r="L16" s="108">
        <f>SUM(L5:L15)</f>
        <v>11</v>
      </c>
      <c r="M16" s="120">
        <f>SUM(M5:M15)</f>
        <v>5250000</v>
      </c>
      <c r="N16" s="107"/>
      <c r="O16" s="104"/>
      <c r="P16" s="104"/>
      <c r="Q16" s="101"/>
    </row>
    <row r="17" spans="1:17" ht="15.75" x14ac:dyDescent="0.25">
      <c r="A17" s="194"/>
      <c r="B17" s="128"/>
      <c r="C17" s="121" t="s">
        <v>150</v>
      </c>
      <c r="D17" s="121"/>
      <c r="E17" s="121"/>
      <c r="F17" s="121"/>
      <c r="G17" s="122"/>
      <c r="H17" s="122"/>
      <c r="I17" s="121" t="s">
        <v>34</v>
      </c>
      <c r="J17" s="121"/>
      <c r="K17" s="122"/>
      <c r="L17" s="122"/>
      <c r="M17" s="122"/>
      <c r="N17" s="122"/>
      <c r="O17" s="122"/>
      <c r="P17" s="122"/>
      <c r="Q17" s="127"/>
    </row>
    <row r="18" spans="1:17" x14ac:dyDescent="0.25">
      <c r="A18" s="3"/>
      <c r="B18" s="17"/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"/>
      <c r="Q18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AEB91-28BC-4CD8-894A-86A883443B78}">
  <dimension ref="A1:R18"/>
  <sheetViews>
    <sheetView topLeftCell="A2" workbookViewId="0">
      <selection activeCell="C10" sqref="C10"/>
    </sheetView>
  </sheetViews>
  <sheetFormatPr baseColWidth="10" defaultRowHeight="15" x14ac:dyDescent="0.25"/>
  <cols>
    <col min="1" max="1" width="14.5703125" customWidth="1"/>
    <col min="2" max="2" width="21.28515625" customWidth="1"/>
    <col min="3" max="3" width="50.42578125" customWidth="1"/>
    <col min="4" max="4" width="11.42578125" hidden="1" customWidth="1"/>
    <col min="5" max="5" width="18.42578125" hidden="1" customWidth="1"/>
    <col min="6" max="6" width="0.140625" customWidth="1"/>
    <col min="7" max="8" width="11.5703125" bestFit="1" customWidth="1"/>
    <col min="9" max="9" width="13.5703125" bestFit="1" customWidth="1"/>
    <col min="12" max="13" width="11.5703125" bestFit="1" customWidth="1"/>
    <col min="14" max="14" width="13.7109375" customWidth="1"/>
  </cols>
  <sheetData>
    <row r="1" spans="1:18" ht="15.75" x14ac:dyDescent="0.25">
      <c r="A1" s="412"/>
      <c r="B1" s="413"/>
      <c r="C1" s="414"/>
      <c r="D1" s="421" t="s">
        <v>16</v>
      </c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3"/>
      <c r="P1" s="199" t="s">
        <v>15</v>
      </c>
      <c r="Q1" s="80"/>
      <c r="R1" s="131"/>
    </row>
    <row r="2" spans="1:18" ht="30" x14ac:dyDescent="0.25">
      <c r="A2" s="415"/>
      <c r="B2" s="416"/>
      <c r="C2" s="417"/>
      <c r="D2" s="424" t="s">
        <v>14</v>
      </c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6"/>
      <c r="P2" s="199" t="s">
        <v>13</v>
      </c>
      <c r="Q2" s="80"/>
      <c r="R2" s="131"/>
    </row>
    <row r="3" spans="1:18" ht="60" x14ac:dyDescent="0.25">
      <c r="A3" s="418"/>
      <c r="B3" s="419"/>
      <c r="C3" s="420"/>
      <c r="D3" s="427" t="s">
        <v>144</v>
      </c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9"/>
      <c r="P3" s="199" t="s">
        <v>22</v>
      </c>
      <c r="Q3" s="80"/>
      <c r="R3" s="131"/>
    </row>
    <row r="4" spans="1:18" ht="105.75" customHeight="1" x14ac:dyDescent="0.25">
      <c r="A4" s="200" t="s">
        <v>25</v>
      </c>
      <c r="B4" s="200" t="s">
        <v>12</v>
      </c>
      <c r="C4" s="201" t="s">
        <v>123</v>
      </c>
      <c r="D4" s="201" t="s">
        <v>10</v>
      </c>
      <c r="E4" s="201" t="s">
        <v>9</v>
      </c>
      <c r="F4" s="201" t="s">
        <v>8</v>
      </c>
      <c r="G4" s="201" t="s">
        <v>7</v>
      </c>
      <c r="H4" s="201" t="s">
        <v>5</v>
      </c>
      <c r="I4" s="201" t="s">
        <v>2</v>
      </c>
      <c r="J4" s="201" t="s">
        <v>23</v>
      </c>
      <c r="K4" s="202" t="s">
        <v>6</v>
      </c>
      <c r="L4" s="203" t="s">
        <v>20</v>
      </c>
      <c r="M4" s="201" t="s">
        <v>17</v>
      </c>
      <c r="N4" s="201" t="s">
        <v>21</v>
      </c>
      <c r="O4" s="201" t="s">
        <v>1</v>
      </c>
      <c r="P4" s="201" t="s">
        <v>49</v>
      </c>
      <c r="Q4" s="204" t="s">
        <v>19</v>
      </c>
      <c r="R4" s="131"/>
    </row>
    <row r="5" spans="1:18" ht="15.75" x14ac:dyDescent="0.25">
      <c r="A5" s="138">
        <v>44824</v>
      </c>
      <c r="B5" s="198" t="s">
        <v>145</v>
      </c>
      <c r="C5" s="197" t="s">
        <v>143</v>
      </c>
      <c r="D5" s="95"/>
      <c r="E5" s="95"/>
      <c r="F5" s="95"/>
      <c r="G5" s="99">
        <v>0</v>
      </c>
      <c r="H5" s="99">
        <v>1</v>
      </c>
      <c r="I5" s="90">
        <v>49000</v>
      </c>
      <c r="J5" s="205"/>
      <c r="K5" s="92">
        <v>1</v>
      </c>
      <c r="L5" s="93">
        <f>SUM(H5/30)*(30+N5)-G5</f>
        <v>1.0333333333333332</v>
      </c>
      <c r="M5" s="91"/>
      <c r="N5" s="94">
        <v>1</v>
      </c>
      <c r="O5" s="95" t="s">
        <v>146</v>
      </c>
      <c r="P5" s="96"/>
      <c r="Q5" s="80"/>
      <c r="R5" s="131"/>
    </row>
    <row r="6" spans="1:18" ht="15.75" x14ac:dyDescent="0.25">
      <c r="A6" s="138"/>
      <c r="B6" s="208"/>
      <c r="C6" s="47"/>
      <c r="D6" s="206"/>
      <c r="E6" s="206"/>
      <c r="F6" s="206"/>
      <c r="G6" s="209"/>
      <c r="H6" s="209"/>
      <c r="I6" s="207"/>
      <c r="J6" s="207"/>
      <c r="K6" s="92"/>
      <c r="L6" s="93"/>
      <c r="M6" s="91"/>
      <c r="N6" s="97"/>
      <c r="O6" s="95"/>
      <c r="P6" s="96"/>
      <c r="Q6" s="80"/>
      <c r="R6" s="131"/>
    </row>
    <row r="7" spans="1:18" ht="15.75" x14ac:dyDescent="0.25">
      <c r="A7" s="138"/>
      <c r="B7" s="181"/>
      <c r="C7" s="83"/>
      <c r="D7" s="95"/>
      <c r="E7" s="95"/>
      <c r="F7" s="95"/>
      <c r="G7" s="95"/>
      <c r="H7" s="95"/>
      <c r="I7" s="90"/>
      <c r="J7" s="91"/>
      <c r="K7" s="92"/>
      <c r="L7" s="93"/>
      <c r="M7" s="91"/>
      <c r="N7" s="97"/>
      <c r="O7" s="95"/>
      <c r="P7" s="96"/>
      <c r="Q7" s="80"/>
      <c r="R7" s="131"/>
    </row>
    <row r="8" spans="1:18" ht="15.75" x14ac:dyDescent="0.25">
      <c r="A8" s="138"/>
      <c r="B8" s="47"/>
      <c r="C8" s="47"/>
      <c r="D8" s="95"/>
      <c r="E8" s="95"/>
      <c r="F8" s="95"/>
      <c r="G8" s="95"/>
      <c r="H8" s="95"/>
      <c r="I8" s="91"/>
      <c r="J8" s="207"/>
      <c r="K8" s="92"/>
      <c r="L8" s="93">
        <f t="shared" ref="L8:L16" si="0">SUM(H8/30)*(30+N8)-G8</f>
        <v>0</v>
      </c>
      <c r="M8" s="91">
        <f t="shared" ref="M8:M16" si="1">J8*K8</f>
        <v>0</v>
      </c>
      <c r="N8" s="97"/>
      <c r="O8" s="95"/>
      <c r="P8" s="96"/>
      <c r="Q8" s="80"/>
      <c r="R8" s="131"/>
    </row>
    <row r="9" spans="1:18" ht="15.75" x14ac:dyDescent="0.25">
      <c r="A9" s="138"/>
      <c r="B9" s="47"/>
      <c r="C9" s="79"/>
      <c r="D9" s="95"/>
      <c r="E9" s="95"/>
      <c r="F9" s="95"/>
      <c r="G9" s="95"/>
      <c r="H9" s="95"/>
      <c r="I9" s="91"/>
      <c r="J9" s="207"/>
      <c r="K9" s="92"/>
      <c r="L9" s="93">
        <f t="shared" si="0"/>
        <v>0</v>
      </c>
      <c r="M9" s="91">
        <f t="shared" si="1"/>
        <v>0</v>
      </c>
      <c r="N9" s="97"/>
      <c r="O9" s="95"/>
      <c r="P9" s="96"/>
      <c r="Q9" s="80"/>
      <c r="R9" s="131"/>
    </row>
    <row r="10" spans="1:18" ht="15.75" x14ac:dyDescent="0.25">
      <c r="A10" s="138"/>
      <c r="B10" s="47"/>
      <c r="C10" s="88"/>
      <c r="D10" s="95"/>
      <c r="E10" s="95"/>
      <c r="F10" s="95"/>
      <c r="G10" s="95"/>
      <c r="H10" s="95"/>
      <c r="I10" s="91"/>
      <c r="J10" s="207"/>
      <c r="K10" s="92"/>
      <c r="L10" s="93">
        <f t="shared" si="0"/>
        <v>0</v>
      </c>
      <c r="M10" s="91">
        <f t="shared" si="1"/>
        <v>0</v>
      </c>
      <c r="N10" s="97"/>
      <c r="O10" s="95"/>
      <c r="P10" s="96"/>
      <c r="Q10" s="80"/>
      <c r="R10" s="131"/>
    </row>
    <row r="11" spans="1:18" ht="15.75" x14ac:dyDescent="0.25">
      <c r="A11" s="138"/>
      <c r="B11" s="47"/>
      <c r="C11" s="79"/>
      <c r="D11" s="95"/>
      <c r="E11" s="95"/>
      <c r="F11" s="95"/>
      <c r="G11" s="95"/>
      <c r="H11" s="95"/>
      <c r="I11" s="91"/>
      <c r="J11" s="207"/>
      <c r="K11" s="92"/>
      <c r="L11" s="93">
        <f t="shared" si="0"/>
        <v>0</v>
      </c>
      <c r="M11" s="91">
        <f t="shared" si="1"/>
        <v>0</v>
      </c>
      <c r="N11" s="97"/>
      <c r="O11" s="95"/>
      <c r="P11" s="96"/>
      <c r="Q11" s="80"/>
      <c r="R11" s="131"/>
    </row>
    <row r="12" spans="1:18" ht="15.75" x14ac:dyDescent="0.25">
      <c r="A12" s="138"/>
      <c r="B12" s="47"/>
      <c r="C12" s="83"/>
      <c r="D12" s="95"/>
      <c r="E12" s="95"/>
      <c r="F12" s="95"/>
      <c r="G12" s="95"/>
      <c r="H12" s="95"/>
      <c r="I12" s="91"/>
      <c r="J12" s="207"/>
      <c r="K12" s="92"/>
      <c r="L12" s="93">
        <f t="shared" si="0"/>
        <v>0</v>
      </c>
      <c r="M12" s="91">
        <f t="shared" si="1"/>
        <v>0</v>
      </c>
      <c r="N12" s="97"/>
      <c r="O12" s="95"/>
      <c r="P12" s="96"/>
      <c r="Q12" s="80"/>
      <c r="R12" s="131"/>
    </row>
    <row r="13" spans="1:18" ht="15.75" x14ac:dyDescent="0.25">
      <c r="A13" s="138"/>
      <c r="B13" s="47"/>
      <c r="C13" s="83"/>
      <c r="D13" s="95"/>
      <c r="E13" s="95"/>
      <c r="F13" s="95"/>
      <c r="G13" s="95"/>
      <c r="H13" s="95"/>
      <c r="I13" s="91"/>
      <c r="J13" s="207"/>
      <c r="K13" s="92"/>
      <c r="L13" s="93">
        <f t="shared" si="0"/>
        <v>0</v>
      </c>
      <c r="M13" s="91">
        <f t="shared" si="1"/>
        <v>0</v>
      </c>
      <c r="N13" s="97"/>
      <c r="O13" s="95"/>
      <c r="P13" s="96"/>
      <c r="Q13" s="80"/>
      <c r="R13" s="131"/>
    </row>
    <row r="14" spans="1:18" ht="15.75" x14ac:dyDescent="0.25">
      <c r="A14" s="138"/>
      <c r="B14" s="47"/>
      <c r="C14" s="79"/>
      <c r="D14" s="95"/>
      <c r="E14" s="95"/>
      <c r="F14" s="95"/>
      <c r="G14" s="95"/>
      <c r="H14" s="95"/>
      <c r="I14" s="91"/>
      <c r="J14" s="207"/>
      <c r="K14" s="92"/>
      <c r="L14" s="93">
        <f t="shared" si="0"/>
        <v>0</v>
      </c>
      <c r="M14" s="91">
        <f t="shared" si="1"/>
        <v>0</v>
      </c>
      <c r="N14" s="97"/>
      <c r="O14" s="95"/>
      <c r="P14" s="96"/>
      <c r="Q14" s="80"/>
      <c r="R14" s="131"/>
    </row>
    <row r="15" spans="1:18" ht="15.75" x14ac:dyDescent="0.25">
      <c r="A15" s="138"/>
      <c r="B15" s="47"/>
      <c r="C15" s="79"/>
      <c r="D15" s="95"/>
      <c r="E15" s="95"/>
      <c r="F15" s="95"/>
      <c r="G15" s="95"/>
      <c r="H15" s="95"/>
      <c r="I15" s="91"/>
      <c r="J15" s="207"/>
      <c r="K15" s="92"/>
      <c r="L15" s="93">
        <f t="shared" si="0"/>
        <v>0</v>
      </c>
      <c r="M15" s="91">
        <f t="shared" si="1"/>
        <v>0</v>
      </c>
      <c r="N15" s="97"/>
      <c r="O15" s="95"/>
      <c r="P15" s="96"/>
      <c r="Q15" s="80"/>
      <c r="R15" s="131"/>
    </row>
    <row r="16" spans="1:18" ht="15.75" x14ac:dyDescent="0.25">
      <c r="A16" s="138"/>
      <c r="B16" s="47"/>
      <c r="C16" s="79"/>
      <c r="D16" s="95"/>
      <c r="E16" s="95"/>
      <c r="F16" s="95"/>
      <c r="G16" s="95"/>
      <c r="H16" s="95"/>
      <c r="I16" s="91"/>
      <c r="J16" s="207"/>
      <c r="K16" s="92"/>
      <c r="L16" s="93">
        <f t="shared" si="0"/>
        <v>0</v>
      </c>
      <c r="M16" s="91">
        <f t="shared" si="1"/>
        <v>0</v>
      </c>
      <c r="N16" s="97"/>
      <c r="O16" s="95"/>
      <c r="P16" s="96"/>
      <c r="Q16" s="80"/>
      <c r="R16" s="131"/>
    </row>
    <row r="17" spans="1:17" ht="15.75" x14ac:dyDescent="0.25">
      <c r="A17" s="182"/>
      <c r="B17" s="183"/>
      <c r="C17" s="117"/>
      <c r="D17" s="104"/>
      <c r="E17" s="104"/>
      <c r="F17" s="104"/>
      <c r="G17" s="104"/>
      <c r="H17" s="104"/>
      <c r="I17" s="104"/>
      <c r="J17" s="104"/>
      <c r="K17" s="119">
        <f>SUM(K5:K16)</f>
        <v>1</v>
      </c>
      <c r="L17" s="108">
        <f>SUM(L5:L16)</f>
        <v>1.0333333333333332</v>
      </c>
      <c r="M17" s="120">
        <f>SUM(M5:M16)</f>
        <v>0</v>
      </c>
      <c r="N17" s="107"/>
      <c r="O17" s="104"/>
      <c r="P17" s="110"/>
      <c r="Q17" s="101"/>
    </row>
    <row r="18" spans="1:17" ht="15.75" x14ac:dyDescent="0.25">
      <c r="A18" s="102"/>
      <c r="B18" s="104" t="s">
        <v>125</v>
      </c>
      <c r="C18" s="103"/>
      <c r="D18" s="122"/>
      <c r="E18" s="122"/>
      <c r="F18" s="122"/>
      <c r="G18" s="122"/>
      <c r="H18" s="121"/>
      <c r="I18" s="122"/>
      <c r="J18" s="122"/>
      <c r="K18" s="123" t="s">
        <v>34</v>
      </c>
      <c r="L18" s="124"/>
      <c r="M18" s="125"/>
      <c r="N18" s="126"/>
      <c r="O18" s="122"/>
      <c r="P18" s="122"/>
      <c r="Q18" s="127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8FD5-CCD5-436A-8066-C59CAD895C4C}">
  <sheetPr>
    <pageSetUpPr fitToPage="1"/>
  </sheetPr>
  <dimension ref="A1:R22"/>
  <sheetViews>
    <sheetView topLeftCell="A4" workbookViewId="0">
      <selection activeCell="H11" sqref="H11"/>
    </sheetView>
  </sheetViews>
  <sheetFormatPr baseColWidth="10" defaultRowHeight="15" x14ac:dyDescent="0.25"/>
  <cols>
    <col min="1" max="1" width="12.85546875" bestFit="1" customWidth="1"/>
    <col min="2" max="2" width="17.42578125" customWidth="1"/>
    <col min="3" max="3" width="52.42578125" bestFit="1" customWidth="1"/>
    <col min="4" max="4" width="9.7109375" hidden="1" customWidth="1"/>
    <col min="5" max="5" width="8.7109375" hidden="1" customWidth="1"/>
    <col min="6" max="6" width="8.140625" hidden="1" customWidth="1"/>
    <col min="7" max="7" width="11.5703125" hidden="1" customWidth="1"/>
    <col min="8" max="8" width="10.5703125" bestFit="1" customWidth="1"/>
    <col min="9" max="9" width="12.85546875" bestFit="1" customWidth="1"/>
    <col min="10" max="10" width="14.7109375" customWidth="1"/>
    <col min="11" max="12" width="11.7109375" bestFit="1" customWidth="1"/>
    <col min="13" max="13" width="13.5703125" bestFit="1" customWidth="1"/>
    <col min="14" max="14" width="11.7109375" bestFit="1" customWidth="1"/>
    <col min="16" max="16" width="14" customWidth="1"/>
    <col min="17" max="17" width="19.42578125" customWidth="1"/>
  </cols>
  <sheetData>
    <row r="1" spans="1:18" ht="15.75" x14ac:dyDescent="0.25">
      <c r="A1" s="431"/>
      <c r="B1" s="432"/>
      <c r="C1" s="433"/>
      <c r="D1" s="440" t="s">
        <v>16</v>
      </c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371"/>
      <c r="P1" s="145" t="s">
        <v>15</v>
      </c>
      <c r="Q1" s="51"/>
      <c r="R1" s="49"/>
    </row>
    <row r="2" spans="1:18" ht="15.75" x14ac:dyDescent="0.25">
      <c r="A2" s="434"/>
      <c r="B2" s="435"/>
      <c r="C2" s="436"/>
      <c r="D2" s="442" t="s">
        <v>14</v>
      </c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372"/>
      <c r="P2" s="145" t="s">
        <v>13</v>
      </c>
      <c r="Q2" s="51"/>
      <c r="R2" s="49"/>
    </row>
    <row r="3" spans="1:18" ht="31.5" x14ac:dyDescent="0.25">
      <c r="A3" s="437"/>
      <c r="B3" s="438"/>
      <c r="C3" s="439"/>
      <c r="D3" s="444" t="s">
        <v>167</v>
      </c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343"/>
      <c r="P3" s="145" t="s">
        <v>22</v>
      </c>
      <c r="Q3" s="51"/>
      <c r="R3" s="49"/>
    </row>
    <row r="4" spans="1:18" ht="141.75" x14ac:dyDescent="0.25">
      <c r="A4" s="146" t="s">
        <v>25</v>
      </c>
      <c r="B4" s="14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175</v>
      </c>
      <c r="I4" s="46" t="s">
        <v>188</v>
      </c>
      <c r="J4" s="46" t="s">
        <v>176</v>
      </c>
      <c r="K4" s="57" t="s">
        <v>177</v>
      </c>
      <c r="L4" s="58" t="s">
        <v>183</v>
      </c>
      <c r="M4" s="147" t="s">
        <v>17</v>
      </c>
      <c r="N4" s="147" t="s">
        <v>21</v>
      </c>
      <c r="O4" s="147" t="s">
        <v>1</v>
      </c>
      <c r="P4" s="147" t="s">
        <v>49</v>
      </c>
      <c r="Q4" s="150" t="s">
        <v>19</v>
      </c>
      <c r="R4" s="49"/>
    </row>
    <row r="5" spans="1:18" ht="15.75" x14ac:dyDescent="0.25">
      <c r="A5" s="292">
        <v>45107</v>
      </c>
      <c r="B5" s="101" t="s">
        <v>266</v>
      </c>
      <c r="C5" s="297" t="s">
        <v>256</v>
      </c>
      <c r="D5" s="104"/>
      <c r="E5" s="104"/>
      <c r="F5" s="137"/>
      <c r="G5" s="137">
        <v>0</v>
      </c>
      <c r="H5" s="137">
        <v>1</v>
      </c>
      <c r="I5" s="112">
        <v>9173</v>
      </c>
      <c r="J5" s="251">
        <v>9173</v>
      </c>
      <c r="K5" s="115">
        <v>1</v>
      </c>
      <c r="L5" s="108">
        <f>SUM(H5/30)*(30+N5)-G5</f>
        <v>1.0333333333333332</v>
      </c>
      <c r="M5" s="107">
        <f t="shared" ref="M5:M16" si="0">J5*K5</f>
        <v>9173</v>
      </c>
      <c r="N5" s="109">
        <v>1</v>
      </c>
      <c r="O5" s="104" t="s">
        <v>75</v>
      </c>
      <c r="P5" s="110"/>
      <c r="Q5" s="101"/>
      <c r="R5" s="127"/>
    </row>
    <row r="6" spans="1:18" ht="30.75" x14ac:dyDescent="0.25">
      <c r="A6" s="292">
        <v>45107</v>
      </c>
      <c r="B6" s="101" t="s">
        <v>265</v>
      </c>
      <c r="C6" s="297" t="s">
        <v>257</v>
      </c>
      <c r="D6" s="104"/>
      <c r="E6" s="104"/>
      <c r="F6" s="104"/>
      <c r="G6" s="104">
        <v>0</v>
      </c>
      <c r="H6" s="104">
        <v>1</v>
      </c>
      <c r="I6" s="112">
        <v>8288</v>
      </c>
      <c r="J6" s="251">
        <v>8288</v>
      </c>
      <c r="K6" s="115">
        <v>1</v>
      </c>
      <c r="L6" s="108">
        <f t="shared" ref="L6:L16" si="1">SUM(H6/30)*(30+N6)-G6</f>
        <v>1.0333333333333332</v>
      </c>
      <c r="M6" s="107">
        <f t="shared" si="0"/>
        <v>8288</v>
      </c>
      <c r="N6" s="109">
        <v>1</v>
      </c>
      <c r="O6" s="104" t="s">
        <v>75</v>
      </c>
      <c r="P6" s="110"/>
      <c r="Q6" s="101"/>
      <c r="R6" s="127"/>
    </row>
    <row r="7" spans="1:18" ht="15.75" x14ac:dyDescent="0.25">
      <c r="A7" s="292">
        <v>45107</v>
      </c>
      <c r="B7" s="101" t="s">
        <v>267</v>
      </c>
      <c r="C7" s="297" t="s">
        <v>258</v>
      </c>
      <c r="D7" s="104"/>
      <c r="E7" s="104"/>
      <c r="F7" s="104"/>
      <c r="G7" s="104">
        <v>0.12</v>
      </c>
      <c r="H7" s="218">
        <v>1</v>
      </c>
      <c r="I7" s="112">
        <v>8558</v>
      </c>
      <c r="J7" s="251">
        <v>8558</v>
      </c>
      <c r="K7" s="115">
        <v>1</v>
      </c>
      <c r="L7" s="108">
        <f t="shared" si="1"/>
        <v>0.91333333333333322</v>
      </c>
      <c r="M7" s="107">
        <f t="shared" si="0"/>
        <v>8558</v>
      </c>
      <c r="N7" s="109">
        <v>1</v>
      </c>
      <c r="O7" s="104" t="s">
        <v>75</v>
      </c>
      <c r="P7" s="110"/>
      <c r="Q7" s="101"/>
      <c r="R7" s="127"/>
    </row>
    <row r="8" spans="1:18" ht="15.75" x14ac:dyDescent="0.25">
      <c r="A8" s="292">
        <v>45107</v>
      </c>
      <c r="B8" s="101" t="s">
        <v>98</v>
      </c>
      <c r="C8" s="297" t="s">
        <v>259</v>
      </c>
      <c r="D8" s="104"/>
      <c r="E8" s="104"/>
      <c r="F8" s="104"/>
      <c r="G8" s="104">
        <v>44</v>
      </c>
      <c r="H8" s="218">
        <v>55</v>
      </c>
      <c r="I8" s="112">
        <v>13493</v>
      </c>
      <c r="J8" s="251">
        <v>13493</v>
      </c>
      <c r="K8" s="115">
        <v>15</v>
      </c>
      <c r="L8" s="108">
        <f t="shared" si="1"/>
        <v>12.833333333333329</v>
      </c>
      <c r="M8" s="107">
        <f t="shared" si="0"/>
        <v>202395</v>
      </c>
      <c r="N8" s="109">
        <v>1</v>
      </c>
      <c r="O8" s="104" t="s">
        <v>75</v>
      </c>
      <c r="P8" s="110"/>
      <c r="Q8" s="101"/>
      <c r="R8" s="127"/>
    </row>
    <row r="9" spans="1:18" ht="30.75" x14ac:dyDescent="0.25">
      <c r="A9" s="292">
        <v>45107</v>
      </c>
      <c r="B9" s="101" t="s">
        <v>268</v>
      </c>
      <c r="C9" s="297" t="s">
        <v>179</v>
      </c>
      <c r="D9" s="104"/>
      <c r="E9" s="104"/>
      <c r="F9" s="104"/>
      <c r="G9" s="104">
        <v>0</v>
      </c>
      <c r="H9" s="218">
        <v>2</v>
      </c>
      <c r="I9" s="112">
        <v>108805</v>
      </c>
      <c r="J9" s="251">
        <v>108805</v>
      </c>
      <c r="K9" s="115">
        <v>2</v>
      </c>
      <c r="L9" s="108">
        <f t="shared" si="1"/>
        <v>2.0666666666666664</v>
      </c>
      <c r="M9" s="107">
        <f t="shared" si="0"/>
        <v>217610</v>
      </c>
      <c r="N9" s="109">
        <v>1</v>
      </c>
      <c r="O9" s="104" t="s">
        <v>75</v>
      </c>
      <c r="P9" s="110"/>
      <c r="Q9" s="101"/>
      <c r="R9" s="127"/>
    </row>
    <row r="10" spans="1:18" ht="28.5" customHeight="1" x14ac:dyDescent="0.25">
      <c r="A10" s="292">
        <v>45107</v>
      </c>
      <c r="B10" s="101" t="s">
        <v>269</v>
      </c>
      <c r="C10" s="298" t="s">
        <v>260</v>
      </c>
      <c r="D10" s="104"/>
      <c r="E10" s="104"/>
      <c r="F10" s="104"/>
      <c r="G10" s="104">
        <v>1</v>
      </c>
      <c r="H10" s="218">
        <v>5</v>
      </c>
      <c r="I10" s="112">
        <v>8758</v>
      </c>
      <c r="J10" s="251">
        <v>8758</v>
      </c>
      <c r="K10" s="115">
        <v>2</v>
      </c>
      <c r="L10" s="108">
        <f t="shared" si="1"/>
        <v>4.1666666666666661</v>
      </c>
      <c r="M10" s="107">
        <f t="shared" si="0"/>
        <v>17516</v>
      </c>
      <c r="N10" s="109">
        <v>1</v>
      </c>
      <c r="O10" s="104" t="s">
        <v>75</v>
      </c>
      <c r="P10" s="110"/>
      <c r="Q10" s="101"/>
      <c r="R10" s="127"/>
    </row>
    <row r="11" spans="1:18" ht="30.75" x14ac:dyDescent="0.25">
      <c r="A11" s="292">
        <v>45107</v>
      </c>
      <c r="B11" s="101" t="s">
        <v>270</v>
      </c>
      <c r="C11" s="297" t="s">
        <v>229</v>
      </c>
      <c r="D11" s="104"/>
      <c r="E11" s="104"/>
      <c r="F11" s="104"/>
      <c r="G11" s="104">
        <v>1</v>
      </c>
      <c r="H11" s="218">
        <v>2</v>
      </c>
      <c r="I11" s="112">
        <v>17616</v>
      </c>
      <c r="J11" s="251">
        <v>17616</v>
      </c>
      <c r="K11" s="115">
        <v>1</v>
      </c>
      <c r="L11" s="108">
        <f t="shared" si="1"/>
        <v>1.0666666666666664</v>
      </c>
      <c r="M11" s="107">
        <f t="shared" si="0"/>
        <v>17616</v>
      </c>
      <c r="N11" s="109">
        <v>1</v>
      </c>
      <c r="O11" s="104" t="s">
        <v>75</v>
      </c>
      <c r="P11" s="110"/>
      <c r="Q11" s="101"/>
      <c r="R11" s="127"/>
    </row>
    <row r="12" spans="1:18" ht="15.75" x14ac:dyDescent="0.25">
      <c r="A12" s="292">
        <v>45107</v>
      </c>
      <c r="B12" s="101" t="s">
        <v>271</v>
      </c>
      <c r="C12" s="297" t="s">
        <v>149</v>
      </c>
      <c r="D12" s="104"/>
      <c r="E12" s="104"/>
      <c r="F12" s="104"/>
      <c r="G12" s="104">
        <v>2</v>
      </c>
      <c r="H12" s="218">
        <v>11</v>
      </c>
      <c r="I12" s="112">
        <v>10932</v>
      </c>
      <c r="J12" s="251">
        <v>10932</v>
      </c>
      <c r="K12" s="115">
        <v>10</v>
      </c>
      <c r="L12" s="108">
        <f t="shared" si="1"/>
        <v>9.3666666666666654</v>
      </c>
      <c r="M12" s="107">
        <f t="shared" si="0"/>
        <v>109320</v>
      </c>
      <c r="N12" s="109">
        <v>1</v>
      </c>
      <c r="O12" s="104" t="s">
        <v>75</v>
      </c>
      <c r="P12" s="110"/>
      <c r="Q12" s="101"/>
      <c r="R12" s="127"/>
    </row>
    <row r="13" spans="1:18" ht="24.75" customHeight="1" x14ac:dyDescent="0.25">
      <c r="A13" s="292">
        <v>45107</v>
      </c>
      <c r="B13" s="101" t="s">
        <v>272</v>
      </c>
      <c r="C13" s="298" t="s">
        <v>261</v>
      </c>
      <c r="D13" s="104"/>
      <c r="E13" s="104"/>
      <c r="F13" s="104"/>
      <c r="G13" s="104">
        <v>0</v>
      </c>
      <c r="H13" s="218">
        <v>1</v>
      </c>
      <c r="I13" s="112">
        <v>3309</v>
      </c>
      <c r="J13" s="251">
        <v>3309</v>
      </c>
      <c r="K13" s="115">
        <v>1</v>
      </c>
      <c r="L13" s="108">
        <f t="shared" si="1"/>
        <v>1.0333333333333332</v>
      </c>
      <c r="M13" s="107">
        <f t="shared" si="0"/>
        <v>3309</v>
      </c>
      <c r="N13" s="109">
        <v>1</v>
      </c>
      <c r="O13" s="104" t="s">
        <v>75</v>
      </c>
      <c r="P13" s="110"/>
      <c r="Q13" s="101"/>
      <c r="R13" s="127"/>
    </row>
    <row r="14" spans="1:18" ht="15.75" x14ac:dyDescent="0.25">
      <c r="A14" s="292">
        <v>45107</v>
      </c>
      <c r="B14" s="101" t="s">
        <v>273</v>
      </c>
      <c r="C14" s="297" t="s">
        <v>199</v>
      </c>
      <c r="D14" s="104"/>
      <c r="E14" s="104"/>
      <c r="F14" s="104"/>
      <c r="G14" s="104">
        <v>28</v>
      </c>
      <c r="H14" s="293">
        <v>40</v>
      </c>
      <c r="I14" s="112">
        <v>2103</v>
      </c>
      <c r="J14" s="251">
        <v>2103</v>
      </c>
      <c r="K14" s="115">
        <v>15</v>
      </c>
      <c r="L14" s="108">
        <f t="shared" si="1"/>
        <v>13.333333333333329</v>
      </c>
      <c r="M14" s="107">
        <f t="shared" si="0"/>
        <v>31545</v>
      </c>
      <c r="N14" s="109">
        <v>1</v>
      </c>
      <c r="O14" s="104" t="s">
        <v>75</v>
      </c>
      <c r="P14" s="294"/>
      <c r="Q14" s="295"/>
      <c r="R14" s="127"/>
    </row>
    <row r="15" spans="1:18" ht="21" customHeight="1" x14ac:dyDescent="0.25">
      <c r="A15" s="292">
        <v>45107</v>
      </c>
      <c r="B15" s="101" t="s">
        <v>274</v>
      </c>
      <c r="C15" s="298" t="s">
        <v>262</v>
      </c>
      <c r="D15" s="104"/>
      <c r="E15" s="104"/>
      <c r="F15" s="104"/>
      <c r="G15" s="104">
        <v>5</v>
      </c>
      <c r="H15" s="218">
        <v>7</v>
      </c>
      <c r="I15" s="112">
        <v>2501</v>
      </c>
      <c r="J15" s="251">
        <v>2501</v>
      </c>
      <c r="K15" s="115">
        <v>3</v>
      </c>
      <c r="L15" s="108">
        <f t="shared" si="1"/>
        <v>2.2333333333333334</v>
      </c>
      <c r="M15" s="107">
        <f t="shared" si="0"/>
        <v>7503</v>
      </c>
      <c r="N15" s="109">
        <v>1</v>
      </c>
      <c r="O15" s="104" t="s">
        <v>75</v>
      </c>
      <c r="P15" s="110"/>
      <c r="Q15" s="101"/>
      <c r="R15" s="127"/>
    </row>
    <row r="16" spans="1:18" ht="21.75" customHeight="1" x14ac:dyDescent="0.25">
      <c r="A16" s="292">
        <v>45107</v>
      </c>
      <c r="B16" s="101" t="s">
        <v>275</v>
      </c>
      <c r="C16" s="297" t="s">
        <v>263</v>
      </c>
      <c r="D16" s="104"/>
      <c r="E16" s="104"/>
      <c r="F16" s="104"/>
      <c r="G16" s="104">
        <v>0</v>
      </c>
      <c r="H16" s="104">
        <v>1</v>
      </c>
      <c r="I16" s="112">
        <v>12145</v>
      </c>
      <c r="J16" s="251">
        <v>12145</v>
      </c>
      <c r="K16" s="115">
        <v>1</v>
      </c>
      <c r="L16" s="108">
        <f t="shared" si="1"/>
        <v>1.0333333333333332</v>
      </c>
      <c r="M16" s="107">
        <f t="shared" si="0"/>
        <v>12145</v>
      </c>
      <c r="N16" s="109">
        <v>1</v>
      </c>
      <c r="O16" s="104" t="s">
        <v>75</v>
      </c>
      <c r="P16" s="110"/>
      <c r="Q16" s="101"/>
      <c r="R16" s="127"/>
    </row>
    <row r="17" spans="1:18" ht="15.75" x14ac:dyDescent="0.25">
      <c r="A17" s="194"/>
      <c r="B17" s="104"/>
      <c r="C17" s="195"/>
      <c r="D17" s="122"/>
      <c r="E17" s="430"/>
      <c r="F17" s="430"/>
      <c r="G17" s="430"/>
      <c r="H17" s="430"/>
      <c r="I17" s="430"/>
      <c r="J17" s="296"/>
      <c r="K17" s="123"/>
      <c r="L17" s="124"/>
      <c r="M17" s="125">
        <f>SUM(M5:M16)</f>
        <v>644978</v>
      </c>
      <c r="N17" s="126"/>
      <c r="O17" s="122"/>
      <c r="P17" s="122"/>
      <c r="Q17" s="127"/>
      <c r="R17" s="127"/>
    </row>
    <row r="18" spans="1:18" ht="15.75" x14ac:dyDescent="0.25">
      <c r="A18" s="127"/>
      <c r="B18" s="127"/>
      <c r="C18" s="127" t="s">
        <v>264</v>
      </c>
      <c r="D18" s="127"/>
      <c r="E18" s="127"/>
      <c r="F18" s="127"/>
      <c r="G18" s="127" t="s">
        <v>125</v>
      </c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</row>
    <row r="19" spans="1:18" ht="15.75" x14ac:dyDescent="0.2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</row>
    <row r="20" spans="1:18" ht="15.75" x14ac:dyDescent="0.25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</row>
    <row r="21" spans="1:18" ht="15.75" x14ac:dyDescent="0.25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</row>
    <row r="22" spans="1:18" ht="15.75" x14ac:dyDescent="0.25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</row>
  </sheetData>
  <mergeCells count="5">
    <mergeCell ref="E17:I17"/>
    <mergeCell ref="A1:C3"/>
    <mergeCell ref="D1:O1"/>
    <mergeCell ref="D2:O2"/>
    <mergeCell ref="D3:O3"/>
  </mergeCells>
  <pageMargins left="0.25" right="0.25" top="0.75" bottom="0.75" header="0.3" footer="0.3"/>
  <pageSetup paperSize="9" scale="74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24B2-4B93-4496-982B-09B2885ADB50}">
  <sheetPr>
    <pageSetUpPr fitToPage="1"/>
  </sheetPr>
  <dimension ref="A1:R18"/>
  <sheetViews>
    <sheetView workbookViewId="0">
      <selection activeCell="P17" sqref="P17"/>
    </sheetView>
  </sheetViews>
  <sheetFormatPr baseColWidth="10" defaultRowHeight="15" x14ac:dyDescent="0.25"/>
  <cols>
    <col min="1" max="1" width="12.7109375" bestFit="1" customWidth="1"/>
    <col min="2" max="2" width="20.85546875" customWidth="1"/>
    <col min="3" max="3" width="28.5703125" customWidth="1"/>
    <col min="4" max="4" width="2.7109375" hidden="1" customWidth="1"/>
    <col min="5" max="5" width="11.85546875" hidden="1" customWidth="1"/>
    <col min="6" max="6" width="0" hidden="1" customWidth="1"/>
    <col min="8" max="9" width="11.5703125" bestFit="1" customWidth="1"/>
    <col min="10" max="10" width="16.28515625" customWidth="1"/>
    <col min="11" max="12" width="11.5703125" bestFit="1" customWidth="1"/>
    <col min="13" max="13" width="13.42578125" bestFit="1" customWidth="1"/>
    <col min="14" max="14" width="11.5703125" bestFit="1" customWidth="1"/>
    <col min="17" max="17" width="19.42578125" customWidth="1"/>
  </cols>
  <sheetData>
    <row r="1" spans="1:18" ht="15.75" x14ac:dyDescent="0.25">
      <c r="A1" s="431"/>
      <c r="B1" s="432"/>
      <c r="C1" s="433"/>
      <c r="D1" s="440" t="s">
        <v>16</v>
      </c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371"/>
      <c r="P1" s="145" t="s">
        <v>15</v>
      </c>
      <c r="Q1" s="51"/>
      <c r="R1" s="49"/>
    </row>
    <row r="2" spans="1:18" ht="15.75" x14ac:dyDescent="0.25">
      <c r="A2" s="434"/>
      <c r="B2" s="435"/>
      <c r="C2" s="436"/>
      <c r="D2" s="442" t="s">
        <v>14</v>
      </c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372"/>
      <c r="P2" s="145" t="s">
        <v>13</v>
      </c>
      <c r="Q2" s="51"/>
      <c r="R2" s="49"/>
    </row>
    <row r="3" spans="1:18" ht="47.25" x14ac:dyDescent="0.25">
      <c r="A3" s="437"/>
      <c r="B3" s="438"/>
      <c r="C3" s="439"/>
      <c r="D3" s="446" t="s">
        <v>167</v>
      </c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374"/>
      <c r="P3" s="145" t="s">
        <v>22</v>
      </c>
      <c r="Q3" s="51"/>
      <c r="R3" s="49"/>
    </row>
    <row r="4" spans="1:18" ht="94.5" x14ac:dyDescent="0.25">
      <c r="A4" s="146" t="s">
        <v>25</v>
      </c>
      <c r="B4" s="146" t="s">
        <v>12</v>
      </c>
      <c r="C4" s="147" t="s">
        <v>11</v>
      </c>
      <c r="D4" s="147" t="s">
        <v>10</v>
      </c>
      <c r="E4" s="147" t="s">
        <v>9</v>
      </c>
      <c r="F4" s="147" t="s">
        <v>8</v>
      </c>
      <c r="G4" s="147" t="s">
        <v>7</v>
      </c>
      <c r="H4" s="147" t="s">
        <v>5</v>
      </c>
      <c r="I4" s="147" t="s">
        <v>2</v>
      </c>
      <c r="J4" s="147" t="s">
        <v>23</v>
      </c>
      <c r="K4" s="148" t="s">
        <v>6</v>
      </c>
      <c r="L4" s="149" t="s">
        <v>137</v>
      </c>
      <c r="M4" s="147" t="s">
        <v>17</v>
      </c>
      <c r="N4" s="147" t="s">
        <v>21</v>
      </c>
      <c r="O4" s="147" t="s">
        <v>1</v>
      </c>
      <c r="P4" s="147" t="s">
        <v>49</v>
      </c>
      <c r="Q4" s="150" t="s">
        <v>19</v>
      </c>
      <c r="R4" s="49"/>
    </row>
    <row r="5" spans="1:18" ht="15.75" x14ac:dyDescent="0.25">
      <c r="A5" s="151">
        <v>44910</v>
      </c>
      <c r="B5" s="152">
        <v>80010100888</v>
      </c>
      <c r="C5" s="51" t="s">
        <v>164</v>
      </c>
      <c r="D5" s="153"/>
      <c r="E5" s="153" t="s">
        <v>136</v>
      </c>
      <c r="F5" s="153">
        <v>10</v>
      </c>
      <c r="G5" s="154">
        <v>1</v>
      </c>
      <c r="H5" s="154">
        <v>49</v>
      </c>
      <c r="I5" s="155">
        <v>12524</v>
      </c>
      <c r="J5" s="156">
        <v>13493</v>
      </c>
      <c r="K5" s="157">
        <v>50</v>
      </c>
      <c r="L5" s="158">
        <f>SUM(H5/30)*(30+N5)-G5</f>
        <v>49.633333333333333</v>
      </c>
      <c r="M5" s="159">
        <f t="shared" ref="M5:M14" si="0">J5*K5</f>
        <v>674650</v>
      </c>
      <c r="N5" s="160">
        <v>1</v>
      </c>
      <c r="O5" s="153" t="s">
        <v>165</v>
      </c>
      <c r="P5" s="161" t="s">
        <v>50</v>
      </c>
      <c r="Q5" s="51"/>
      <c r="R5" s="49"/>
    </row>
    <row r="6" spans="1:18" ht="15.75" x14ac:dyDescent="0.25">
      <c r="A6" s="151"/>
      <c r="B6" s="162"/>
      <c r="C6" s="163"/>
      <c r="D6" s="164"/>
      <c r="E6" s="164"/>
      <c r="F6" s="164"/>
      <c r="G6" s="164"/>
      <c r="H6" s="164"/>
      <c r="I6" s="155"/>
      <c r="J6" s="159"/>
      <c r="K6" s="157"/>
      <c r="L6" s="158"/>
      <c r="M6" s="159"/>
      <c r="N6" s="160"/>
      <c r="O6" s="153"/>
      <c r="P6" s="161"/>
      <c r="Q6" s="51"/>
      <c r="R6" s="49"/>
    </row>
    <row r="7" spans="1:18" ht="15.75" x14ac:dyDescent="0.25">
      <c r="A7" s="151"/>
      <c r="B7" s="165"/>
      <c r="C7" s="166"/>
      <c r="D7" s="153"/>
      <c r="E7" s="153"/>
      <c r="F7" s="153"/>
      <c r="G7" s="153"/>
      <c r="H7" s="153"/>
      <c r="I7" s="155"/>
      <c r="J7" s="159"/>
      <c r="K7" s="157"/>
      <c r="L7" s="158"/>
      <c r="M7" s="159"/>
      <c r="N7" s="160"/>
      <c r="O7" s="153"/>
      <c r="P7" s="161"/>
      <c r="Q7" s="51"/>
      <c r="R7" s="49"/>
    </row>
    <row r="8" spans="1:18" ht="15.75" x14ac:dyDescent="0.25">
      <c r="A8" s="151"/>
      <c r="B8" s="165"/>
      <c r="C8" s="167"/>
      <c r="D8" s="153"/>
      <c r="E8" s="153"/>
      <c r="F8" s="153"/>
      <c r="G8" s="153"/>
      <c r="H8" s="153"/>
      <c r="I8" s="159"/>
      <c r="J8" s="168"/>
      <c r="K8" s="157"/>
      <c r="L8" s="158"/>
      <c r="M8" s="159"/>
      <c r="N8" s="160"/>
      <c r="O8" s="153"/>
      <c r="P8" s="161"/>
      <c r="Q8" s="51"/>
      <c r="R8" s="49"/>
    </row>
    <row r="9" spans="1:18" ht="15.75" x14ac:dyDescent="0.25">
      <c r="A9" s="151"/>
      <c r="B9" s="165"/>
      <c r="C9" s="166"/>
      <c r="D9" s="153"/>
      <c r="E9" s="153"/>
      <c r="F9" s="153"/>
      <c r="G9" s="153"/>
      <c r="H9" s="153"/>
      <c r="I9" s="159"/>
      <c r="J9" s="168"/>
      <c r="K9" s="157"/>
      <c r="L9" s="158"/>
      <c r="M9" s="159"/>
      <c r="N9" s="160"/>
      <c r="O9" s="153"/>
      <c r="P9" s="161"/>
      <c r="Q9" s="51"/>
      <c r="R9" s="49"/>
    </row>
    <row r="10" spans="1:18" ht="15.75" x14ac:dyDescent="0.25">
      <c r="A10" s="151"/>
      <c r="B10" s="165"/>
      <c r="C10" s="163"/>
      <c r="D10" s="153"/>
      <c r="E10" s="153"/>
      <c r="F10" s="153"/>
      <c r="G10" s="153"/>
      <c r="H10" s="153"/>
      <c r="I10" s="159"/>
      <c r="J10" s="168"/>
      <c r="K10" s="157"/>
      <c r="L10" s="158"/>
      <c r="M10" s="159"/>
      <c r="N10" s="160"/>
      <c r="O10" s="153"/>
      <c r="P10" s="161"/>
      <c r="Q10" s="51"/>
      <c r="R10" s="49"/>
    </row>
    <row r="11" spans="1:18" ht="15.75" x14ac:dyDescent="0.25">
      <c r="A11" s="151"/>
      <c r="B11" s="165"/>
      <c r="C11" s="163"/>
      <c r="D11" s="153"/>
      <c r="E11" s="153"/>
      <c r="F11" s="153"/>
      <c r="G11" s="153"/>
      <c r="H11" s="153"/>
      <c r="I11" s="159"/>
      <c r="J11" s="168"/>
      <c r="K11" s="157"/>
      <c r="L11" s="158">
        <f t="shared" ref="L11:L15" si="1">SUM(H11/30)*(43+N11)-G11</f>
        <v>0</v>
      </c>
      <c r="M11" s="159">
        <f t="shared" si="0"/>
        <v>0</v>
      </c>
      <c r="N11" s="169"/>
      <c r="O11" s="153"/>
      <c r="P11" s="161"/>
      <c r="Q11" s="51"/>
      <c r="R11" s="49"/>
    </row>
    <row r="12" spans="1:18" ht="15.75" x14ac:dyDescent="0.25">
      <c r="A12" s="151"/>
      <c r="B12" s="165"/>
      <c r="C12" s="166"/>
      <c r="D12" s="153"/>
      <c r="E12" s="153"/>
      <c r="F12" s="153"/>
      <c r="G12" s="153"/>
      <c r="H12" s="153"/>
      <c r="I12" s="159"/>
      <c r="J12" s="168"/>
      <c r="K12" s="157"/>
      <c r="L12" s="158">
        <f t="shared" si="1"/>
        <v>0</v>
      </c>
      <c r="M12" s="159">
        <f t="shared" si="0"/>
        <v>0</v>
      </c>
      <c r="N12" s="169"/>
      <c r="O12" s="153"/>
      <c r="P12" s="161"/>
      <c r="Q12" s="51"/>
      <c r="R12" s="49"/>
    </row>
    <row r="13" spans="1:18" ht="15.75" x14ac:dyDescent="0.25">
      <c r="A13" s="151"/>
      <c r="B13" s="165"/>
      <c r="C13" s="166"/>
      <c r="D13" s="153"/>
      <c r="E13" s="153"/>
      <c r="F13" s="153"/>
      <c r="G13" s="153"/>
      <c r="H13" s="153"/>
      <c r="I13" s="159"/>
      <c r="J13" s="168"/>
      <c r="K13" s="157"/>
      <c r="L13" s="158">
        <f t="shared" si="1"/>
        <v>0</v>
      </c>
      <c r="M13" s="159">
        <f t="shared" si="0"/>
        <v>0</v>
      </c>
      <c r="N13" s="169"/>
      <c r="O13" s="153"/>
      <c r="P13" s="161"/>
      <c r="Q13" s="51"/>
      <c r="R13" s="49"/>
    </row>
    <row r="14" spans="1:18" ht="15.75" x14ac:dyDescent="0.25">
      <c r="A14" s="151"/>
      <c r="B14" s="165"/>
      <c r="C14" s="166"/>
      <c r="D14" s="153"/>
      <c r="E14" s="153"/>
      <c r="F14" s="153"/>
      <c r="G14" s="153"/>
      <c r="H14" s="153"/>
      <c r="I14" s="159"/>
      <c r="J14" s="168"/>
      <c r="K14" s="157"/>
      <c r="L14" s="158">
        <f t="shared" si="1"/>
        <v>0</v>
      </c>
      <c r="M14" s="159">
        <f t="shared" si="0"/>
        <v>0</v>
      </c>
      <c r="N14" s="169"/>
      <c r="O14" s="153"/>
      <c r="P14" s="161"/>
      <c r="Q14" s="51"/>
      <c r="R14" s="49"/>
    </row>
    <row r="15" spans="1:18" ht="15.75" x14ac:dyDescent="0.25">
      <c r="A15" s="151"/>
      <c r="B15" s="153"/>
      <c r="C15" s="166"/>
      <c r="D15" s="153"/>
      <c r="E15" s="153"/>
      <c r="F15" s="153"/>
      <c r="G15" s="153"/>
      <c r="H15" s="153"/>
      <c r="I15" s="153"/>
      <c r="J15" s="153"/>
      <c r="K15" s="170">
        <f>SUM(K5:K14)</f>
        <v>50</v>
      </c>
      <c r="L15" s="158">
        <f t="shared" si="1"/>
        <v>0</v>
      </c>
      <c r="M15" s="171">
        <f>SUM(M5:M14)</f>
        <v>674650</v>
      </c>
      <c r="N15" s="159"/>
      <c r="O15" s="153"/>
      <c r="P15" s="161"/>
      <c r="Q15" s="51"/>
      <c r="R15" s="49"/>
    </row>
    <row r="16" spans="1:18" ht="15.75" x14ac:dyDescent="0.25">
      <c r="A16" s="172"/>
      <c r="B16" s="173"/>
      <c r="C16" s="174"/>
      <c r="D16" s="173"/>
      <c r="E16" s="448" t="s">
        <v>139</v>
      </c>
      <c r="F16" s="448"/>
      <c r="G16" s="448"/>
      <c r="H16" s="448"/>
      <c r="I16" s="448"/>
      <c r="J16" s="179"/>
      <c r="K16" s="175" t="s">
        <v>166</v>
      </c>
      <c r="L16" s="176"/>
      <c r="M16" s="177"/>
      <c r="N16" s="178"/>
      <c r="O16" s="173"/>
      <c r="P16" s="173"/>
      <c r="Q16" s="49"/>
      <c r="R16" s="49"/>
    </row>
    <row r="17" spans="1:18" ht="15.75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</row>
    <row r="18" spans="1:18" ht="15.75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</row>
  </sheetData>
  <mergeCells count="5">
    <mergeCell ref="A1:C3"/>
    <mergeCell ref="D1:O1"/>
    <mergeCell ref="D2:O2"/>
    <mergeCell ref="D3:O3"/>
    <mergeCell ref="E16:I16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2C39-A453-4AB7-A351-469A281BE28F}">
  <sheetPr>
    <pageSetUpPr fitToPage="1"/>
  </sheetPr>
  <dimension ref="A1:O22"/>
  <sheetViews>
    <sheetView workbookViewId="0">
      <selection activeCell="B5" sqref="B5"/>
    </sheetView>
  </sheetViews>
  <sheetFormatPr baseColWidth="10" defaultRowHeight="15" x14ac:dyDescent="0.25"/>
  <cols>
    <col min="1" max="1" width="12.7109375" bestFit="1" customWidth="1"/>
    <col min="2" max="2" width="20.140625" bestFit="1" customWidth="1"/>
    <col min="3" max="3" width="36.140625" customWidth="1"/>
    <col min="4" max="4" width="9.5703125" hidden="1" customWidth="1"/>
    <col min="5" max="6" width="11.7109375" bestFit="1" customWidth="1"/>
    <col min="7" max="7" width="11" bestFit="1" customWidth="1"/>
    <col min="8" max="10" width="11.7109375" bestFit="1" customWidth="1"/>
    <col min="11" max="11" width="13.5703125" bestFit="1" customWidth="1"/>
    <col min="12" max="12" width="11.7109375" bestFit="1" customWidth="1"/>
  </cols>
  <sheetData>
    <row r="1" spans="1:15" ht="15.75" x14ac:dyDescent="0.25">
      <c r="A1" s="362"/>
      <c r="B1" s="363"/>
      <c r="C1" s="364"/>
      <c r="D1" s="336"/>
      <c r="E1" s="336"/>
      <c r="F1" s="336"/>
      <c r="G1" s="336"/>
      <c r="H1" s="336"/>
      <c r="I1" s="336"/>
      <c r="J1" s="336"/>
      <c r="K1" s="336"/>
      <c r="L1" s="336"/>
      <c r="M1" s="371"/>
      <c r="N1" s="55" t="s">
        <v>15</v>
      </c>
      <c r="O1" s="73"/>
    </row>
    <row r="2" spans="1:15" ht="15.75" x14ac:dyDescent="0.25">
      <c r="A2" s="365"/>
      <c r="B2" s="366"/>
      <c r="C2" s="367"/>
      <c r="D2" s="339" t="s">
        <v>14</v>
      </c>
      <c r="E2" s="339"/>
      <c r="F2" s="339"/>
      <c r="G2" s="339"/>
      <c r="H2" s="339"/>
      <c r="I2" s="339"/>
      <c r="J2" s="339"/>
      <c r="K2" s="339"/>
      <c r="L2" s="339"/>
      <c r="M2" s="372"/>
      <c r="N2" s="55" t="s">
        <v>13</v>
      </c>
      <c r="O2" s="73"/>
    </row>
    <row r="3" spans="1:15" ht="47.25" x14ac:dyDescent="0.25">
      <c r="A3" s="368"/>
      <c r="B3" s="369"/>
      <c r="C3" s="370"/>
      <c r="D3" s="373" t="s">
        <v>131</v>
      </c>
      <c r="E3" s="373"/>
      <c r="F3" s="373"/>
      <c r="G3" s="373"/>
      <c r="H3" s="373"/>
      <c r="I3" s="373"/>
      <c r="J3" s="373"/>
      <c r="K3" s="373"/>
      <c r="L3" s="373"/>
      <c r="M3" s="374"/>
      <c r="N3" s="55" t="s">
        <v>22</v>
      </c>
      <c r="O3" s="73"/>
    </row>
    <row r="4" spans="1:15" ht="110.25" x14ac:dyDescent="0.25">
      <c r="A4" s="56" t="s">
        <v>25</v>
      </c>
      <c r="B4" s="56" t="s">
        <v>12</v>
      </c>
      <c r="C4" s="46" t="s">
        <v>11</v>
      </c>
      <c r="D4" s="46" t="s">
        <v>8</v>
      </c>
      <c r="E4" s="46" t="s">
        <v>7</v>
      </c>
      <c r="F4" s="46" t="s">
        <v>5</v>
      </c>
      <c r="G4" s="46" t="s">
        <v>2</v>
      </c>
      <c r="H4" s="46" t="s">
        <v>23</v>
      </c>
      <c r="I4" s="57" t="s">
        <v>6</v>
      </c>
      <c r="J4" s="58" t="s">
        <v>20</v>
      </c>
      <c r="K4" s="46" t="s">
        <v>17</v>
      </c>
      <c r="L4" s="46" t="s">
        <v>21</v>
      </c>
      <c r="M4" s="46" t="s">
        <v>1</v>
      </c>
      <c r="N4" s="46" t="s">
        <v>0</v>
      </c>
      <c r="O4" s="77" t="s">
        <v>19</v>
      </c>
    </row>
    <row r="5" spans="1:15" ht="15.75" x14ac:dyDescent="0.25">
      <c r="A5" s="102">
        <v>44790</v>
      </c>
      <c r="B5" s="139">
        <v>4000010100241</v>
      </c>
      <c r="C5" s="111" t="s">
        <v>132</v>
      </c>
      <c r="D5" s="104">
        <v>1</v>
      </c>
      <c r="E5" s="140">
        <v>0</v>
      </c>
      <c r="F5" s="140">
        <v>50</v>
      </c>
      <c r="G5" s="106">
        <v>53000</v>
      </c>
      <c r="H5" s="107">
        <v>60803</v>
      </c>
      <c r="I5" s="115">
        <v>1</v>
      </c>
      <c r="J5" s="108">
        <f t="shared" ref="J5:J16" si="0">SUM(F5/30)*(30+L5)-E5</f>
        <v>51.666666666666671</v>
      </c>
      <c r="K5" s="107">
        <f>H5*I5</f>
        <v>60803</v>
      </c>
      <c r="L5" s="109">
        <v>1</v>
      </c>
      <c r="M5" s="104"/>
      <c r="N5" s="110" t="s">
        <v>61</v>
      </c>
      <c r="O5" s="101"/>
    </row>
    <row r="6" spans="1:15" ht="15.75" x14ac:dyDescent="0.25">
      <c r="A6" s="102"/>
      <c r="B6" s="111"/>
      <c r="C6" s="111"/>
      <c r="D6" s="104"/>
      <c r="E6" s="140"/>
      <c r="F6" s="140"/>
      <c r="G6" s="107"/>
      <c r="H6" s="107"/>
      <c r="I6" s="115"/>
      <c r="J6" s="108">
        <f t="shared" si="0"/>
        <v>0</v>
      </c>
      <c r="K6" s="107">
        <f t="shared" ref="K6:K8" si="1">H6*I6</f>
        <v>0</v>
      </c>
      <c r="L6" s="109"/>
      <c r="M6" s="104"/>
      <c r="N6" s="110"/>
      <c r="O6" s="101"/>
    </row>
    <row r="7" spans="1:15" ht="15.75" x14ac:dyDescent="0.25">
      <c r="A7" s="102"/>
      <c r="B7" s="111"/>
      <c r="C7" s="111"/>
      <c r="D7" s="104"/>
      <c r="E7" s="140"/>
      <c r="F7" s="140"/>
      <c r="G7" s="104"/>
      <c r="H7" s="107"/>
      <c r="I7" s="115"/>
      <c r="J7" s="108">
        <f t="shared" si="0"/>
        <v>0</v>
      </c>
      <c r="K7" s="107">
        <f t="shared" si="1"/>
        <v>0</v>
      </c>
      <c r="L7" s="109"/>
      <c r="M7" s="104"/>
      <c r="N7" s="110"/>
      <c r="O7" s="101"/>
    </row>
    <row r="8" spans="1:15" ht="15.75" x14ac:dyDescent="0.25">
      <c r="A8" s="102"/>
      <c r="B8" s="111"/>
      <c r="C8" s="111"/>
      <c r="D8" s="104"/>
      <c r="E8" s="140"/>
      <c r="F8" s="140"/>
      <c r="G8" s="104"/>
      <c r="H8" s="107"/>
      <c r="I8" s="115"/>
      <c r="J8" s="108">
        <f t="shared" si="0"/>
        <v>0</v>
      </c>
      <c r="K8" s="107">
        <f t="shared" si="1"/>
        <v>0</v>
      </c>
      <c r="L8" s="109"/>
      <c r="M8" s="104"/>
      <c r="N8" s="110"/>
      <c r="O8" s="101"/>
    </row>
    <row r="9" spans="1:15" ht="15.75" x14ac:dyDescent="0.25">
      <c r="A9" s="102"/>
      <c r="B9" s="141"/>
      <c r="C9" s="141"/>
      <c r="D9" s="104"/>
      <c r="E9" s="104"/>
      <c r="F9" s="104"/>
      <c r="G9" s="104"/>
      <c r="H9" s="104"/>
      <c r="I9" s="115"/>
      <c r="J9" s="108">
        <f t="shared" si="0"/>
        <v>0</v>
      </c>
      <c r="K9" s="104" t="s">
        <v>18</v>
      </c>
      <c r="L9" s="107"/>
      <c r="M9" s="104"/>
      <c r="N9" s="110"/>
      <c r="O9" s="101"/>
    </row>
    <row r="10" spans="1:15" ht="15.75" x14ac:dyDescent="0.25">
      <c r="A10" s="102"/>
      <c r="B10" s="104"/>
      <c r="C10" s="104"/>
      <c r="D10" s="104"/>
      <c r="E10" s="104"/>
      <c r="F10" s="104"/>
      <c r="G10" s="104"/>
      <c r="H10" s="104"/>
      <c r="I10" s="115"/>
      <c r="J10" s="108">
        <f t="shared" si="0"/>
        <v>0</v>
      </c>
      <c r="K10" s="104"/>
      <c r="L10" s="107"/>
      <c r="M10" s="104"/>
      <c r="N10" s="110"/>
      <c r="O10" s="101"/>
    </row>
    <row r="11" spans="1:15" ht="15.75" x14ac:dyDescent="0.25">
      <c r="A11" s="102"/>
      <c r="B11" s="104"/>
      <c r="C11" s="104"/>
      <c r="D11" s="104"/>
      <c r="E11" s="104"/>
      <c r="F11" s="104"/>
      <c r="G11" s="104"/>
      <c r="H11" s="104"/>
      <c r="I11" s="115"/>
      <c r="J11" s="108">
        <f t="shared" si="0"/>
        <v>0</v>
      </c>
      <c r="K11" s="104"/>
      <c r="L11" s="107"/>
      <c r="M11" s="104"/>
      <c r="N11" s="110"/>
      <c r="O11" s="101"/>
    </row>
    <row r="12" spans="1:15" ht="15.75" x14ac:dyDescent="0.25">
      <c r="A12" s="102"/>
      <c r="B12" s="104"/>
      <c r="C12" s="104"/>
      <c r="D12" s="104"/>
      <c r="E12" s="104"/>
      <c r="F12" s="104"/>
      <c r="G12" s="104"/>
      <c r="H12" s="104"/>
      <c r="I12" s="115"/>
      <c r="J12" s="108">
        <f t="shared" si="0"/>
        <v>0</v>
      </c>
      <c r="K12" s="104"/>
      <c r="L12" s="107"/>
      <c r="M12" s="104"/>
      <c r="N12" s="104"/>
      <c r="O12" s="101"/>
    </row>
    <row r="13" spans="1:15" ht="15.75" x14ac:dyDescent="0.25">
      <c r="A13" s="102"/>
      <c r="B13" s="104"/>
      <c r="C13" s="104"/>
      <c r="D13" s="104"/>
      <c r="E13" s="104"/>
      <c r="F13" s="104"/>
      <c r="G13" s="104"/>
      <c r="H13" s="104"/>
      <c r="I13" s="115"/>
      <c r="J13" s="108">
        <f t="shared" si="0"/>
        <v>0</v>
      </c>
      <c r="K13" s="104"/>
      <c r="L13" s="107"/>
      <c r="M13" s="104"/>
      <c r="N13" s="104"/>
      <c r="O13" s="101"/>
    </row>
    <row r="14" spans="1:15" ht="15.75" x14ac:dyDescent="0.25">
      <c r="A14" s="102"/>
      <c r="B14" s="104"/>
      <c r="C14" s="104"/>
      <c r="D14" s="104"/>
      <c r="E14" s="104"/>
      <c r="F14" s="104"/>
      <c r="G14" s="104"/>
      <c r="H14" s="104"/>
      <c r="I14" s="115"/>
      <c r="J14" s="108">
        <f t="shared" si="0"/>
        <v>0</v>
      </c>
      <c r="K14" s="104"/>
      <c r="L14" s="107"/>
      <c r="M14" s="104"/>
      <c r="N14" s="104"/>
      <c r="O14" s="101"/>
    </row>
    <row r="15" spans="1:15" ht="15.75" x14ac:dyDescent="0.25">
      <c r="A15" s="102"/>
      <c r="B15" s="104"/>
      <c r="C15" s="104"/>
      <c r="D15" s="104"/>
      <c r="E15" s="104"/>
      <c r="F15" s="104"/>
      <c r="G15" s="104"/>
      <c r="H15" s="104"/>
      <c r="I15" s="115"/>
      <c r="J15" s="108">
        <f t="shared" si="0"/>
        <v>0</v>
      </c>
      <c r="K15" s="104"/>
      <c r="L15" s="107"/>
      <c r="M15" s="104"/>
      <c r="N15" s="104"/>
      <c r="O15" s="101"/>
    </row>
    <row r="16" spans="1:15" ht="15.75" x14ac:dyDescent="0.25">
      <c r="A16" s="102"/>
      <c r="B16" s="104"/>
      <c r="C16" s="104"/>
      <c r="D16" s="104"/>
      <c r="E16" s="104"/>
      <c r="F16" s="104"/>
      <c r="G16" s="104"/>
      <c r="H16" s="104"/>
      <c r="I16" s="115"/>
      <c r="J16" s="108">
        <f t="shared" si="0"/>
        <v>0</v>
      </c>
      <c r="K16" s="104"/>
      <c r="L16" s="107"/>
      <c r="M16" s="104"/>
      <c r="N16" s="104"/>
      <c r="O16" s="101"/>
    </row>
    <row r="17" spans="1:15" ht="15.75" x14ac:dyDescent="0.25">
      <c r="A17" s="102"/>
      <c r="B17" s="104"/>
      <c r="C17" s="104"/>
      <c r="D17" s="104"/>
      <c r="E17" s="104"/>
      <c r="F17" s="104"/>
      <c r="G17" s="104"/>
      <c r="H17" s="104"/>
      <c r="I17" s="119">
        <f>SUM(I5:I16)</f>
        <v>1</v>
      </c>
      <c r="J17" s="108">
        <f>SUM(J5:J16)</f>
        <v>51.666666666666671</v>
      </c>
      <c r="K17" s="120">
        <f>SUM(K5:K16)</f>
        <v>60803</v>
      </c>
      <c r="L17" s="107"/>
      <c r="M17" s="104"/>
      <c r="N17" s="104"/>
      <c r="O17" s="101"/>
    </row>
    <row r="18" spans="1:15" x14ac:dyDescent="0.25">
      <c r="A18" s="3"/>
      <c r="B18" s="17"/>
      <c r="C18" s="15"/>
      <c r="D18" s="15"/>
      <c r="E18" s="2"/>
      <c r="F18" s="2"/>
      <c r="G18" s="15" t="s">
        <v>34</v>
      </c>
      <c r="H18" s="15"/>
      <c r="I18" s="2"/>
      <c r="J18" s="2"/>
      <c r="K18" s="2"/>
      <c r="L18" s="2"/>
      <c r="M18" s="2"/>
      <c r="N18" s="2"/>
      <c r="O18" s="1"/>
    </row>
    <row r="19" spans="1:15" x14ac:dyDescent="0.25">
      <c r="A19" s="3"/>
      <c r="B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1"/>
      <c r="O19" s="1"/>
    </row>
    <row r="22" spans="1:15" x14ac:dyDescent="0.25">
      <c r="C22" s="74"/>
    </row>
  </sheetData>
  <mergeCells count="4">
    <mergeCell ref="A1:C3"/>
    <mergeCell ref="D1:M1"/>
    <mergeCell ref="D2:M2"/>
    <mergeCell ref="D3:M3"/>
  </mergeCells>
  <pageMargins left="0.7" right="0.7" top="0.75" bottom="0.75" header="0.3" footer="0.3"/>
  <pageSetup paperSize="9" scale="6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4BE3-B873-493A-9A84-731F86E06CF7}">
  <sheetPr>
    <tabColor rgb="FF00B0F0"/>
    <pageSetUpPr fitToPage="1"/>
  </sheetPr>
  <dimension ref="A1:R19"/>
  <sheetViews>
    <sheetView workbookViewId="0">
      <selection activeCell="C10" sqref="C10"/>
    </sheetView>
  </sheetViews>
  <sheetFormatPr baseColWidth="10" defaultRowHeight="15" x14ac:dyDescent="0.25"/>
  <cols>
    <col min="1" max="1" width="17.7109375" bestFit="1" customWidth="1"/>
    <col min="2" max="2" width="21.28515625" customWidth="1"/>
    <col min="3" max="3" width="66.5703125" bestFit="1" customWidth="1"/>
    <col min="4" max="4" width="13.7109375" hidden="1" customWidth="1"/>
    <col min="5" max="5" width="10.140625" hidden="1" customWidth="1"/>
    <col min="6" max="6" width="10.28515625" hidden="1" customWidth="1"/>
    <col min="7" max="7" width="10.7109375" bestFit="1" customWidth="1"/>
    <col min="8" max="8" width="15.42578125" bestFit="1" customWidth="1"/>
    <col min="9" max="9" width="24.5703125" customWidth="1"/>
    <col min="10" max="10" width="16.140625" bestFit="1" customWidth="1"/>
    <col min="11" max="11" width="11.85546875" bestFit="1" customWidth="1"/>
    <col min="12" max="12" width="13.140625" customWidth="1"/>
    <col min="13" max="13" width="20.7109375" bestFit="1" customWidth="1"/>
    <col min="14" max="14" width="11.85546875" bestFit="1" customWidth="1"/>
    <col min="15" max="15" width="0.140625" customWidth="1"/>
    <col min="16" max="16" width="24.42578125" bestFit="1" customWidth="1"/>
    <col min="17" max="17" width="15.28515625" hidden="1" customWidth="1"/>
  </cols>
  <sheetData>
    <row r="1" spans="1:18" ht="18.75" x14ac:dyDescent="0.3">
      <c r="A1" s="375" t="s">
        <v>129</v>
      </c>
      <c r="B1" s="376"/>
      <c r="C1" s="377"/>
      <c r="D1" s="384" t="s">
        <v>16</v>
      </c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6"/>
      <c r="P1" s="211" t="s">
        <v>15</v>
      </c>
      <c r="Q1" s="54"/>
      <c r="R1" s="144"/>
    </row>
    <row r="2" spans="1:18" ht="18.75" x14ac:dyDescent="0.3">
      <c r="A2" s="378"/>
      <c r="B2" s="379"/>
      <c r="C2" s="380"/>
      <c r="D2" s="387" t="s">
        <v>14</v>
      </c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9"/>
      <c r="P2" s="211" t="s">
        <v>13</v>
      </c>
      <c r="Q2" s="54"/>
      <c r="R2" s="144"/>
    </row>
    <row r="3" spans="1:18" ht="16.5" customHeight="1" x14ac:dyDescent="0.3">
      <c r="A3" s="381"/>
      <c r="B3" s="382"/>
      <c r="C3" s="383"/>
      <c r="D3" s="390" t="s">
        <v>128</v>
      </c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2"/>
      <c r="P3" s="211" t="s">
        <v>22</v>
      </c>
      <c r="Q3" s="54"/>
      <c r="R3" s="144"/>
    </row>
    <row r="4" spans="1:18" ht="125.25" customHeight="1" x14ac:dyDescent="0.3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171</v>
      </c>
      <c r="I4" s="46" t="s">
        <v>170</v>
      </c>
      <c r="J4" s="46" t="s">
        <v>181</v>
      </c>
      <c r="K4" s="57" t="s">
        <v>182</v>
      </c>
      <c r="L4" s="58" t="s">
        <v>191</v>
      </c>
      <c r="M4" s="46" t="s">
        <v>17</v>
      </c>
      <c r="N4" s="46" t="s">
        <v>174</v>
      </c>
      <c r="O4" s="46" t="s">
        <v>1</v>
      </c>
      <c r="P4" s="46" t="s">
        <v>0</v>
      </c>
      <c r="Q4" s="212"/>
      <c r="R4" s="144"/>
    </row>
    <row r="5" spans="1:18" ht="18.75" customHeight="1" x14ac:dyDescent="0.25">
      <c r="A5" s="301">
        <v>45135</v>
      </c>
      <c r="B5" s="322" t="s">
        <v>307</v>
      </c>
      <c r="C5" s="322" t="s">
        <v>308</v>
      </c>
      <c r="D5" s="302"/>
      <c r="E5" s="302"/>
      <c r="F5" s="302"/>
      <c r="G5" s="302">
        <v>0</v>
      </c>
      <c r="H5" s="302">
        <v>2</v>
      </c>
      <c r="I5" s="320">
        <v>1083</v>
      </c>
      <c r="J5" s="320">
        <v>1083</v>
      </c>
      <c r="K5" s="303">
        <v>2</v>
      </c>
      <c r="L5" s="323">
        <f>SUM(H5/30)*(30+N5)-G5</f>
        <v>2.0666666666666664</v>
      </c>
      <c r="M5" s="320">
        <f>K5*J5</f>
        <v>2166</v>
      </c>
      <c r="N5" s="302">
        <v>1</v>
      </c>
      <c r="O5" s="302"/>
      <c r="P5" s="302" t="s">
        <v>40</v>
      </c>
      <c r="Q5" s="304"/>
      <c r="R5" s="314"/>
    </row>
    <row r="6" spans="1:18" ht="18.75" x14ac:dyDescent="0.25">
      <c r="A6" s="301">
        <v>45135</v>
      </c>
      <c r="B6" s="315" t="s">
        <v>127</v>
      </c>
      <c r="C6" s="316" t="s">
        <v>162</v>
      </c>
      <c r="D6" s="305" t="s">
        <v>41</v>
      </c>
      <c r="E6" s="305" t="s">
        <v>28</v>
      </c>
      <c r="F6" s="305">
        <v>1</v>
      </c>
      <c r="G6" s="316">
        <v>0</v>
      </c>
      <c r="H6" s="316">
        <v>12</v>
      </c>
      <c r="I6" s="112">
        <v>5905</v>
      </c>
      <c r="J6" s="112">
        <v>5905</v>
      </c>
      <c r="K6" s="306">
        <v>15</v>
      </c>
      <c r="L6" s="323">
        <f t="shared" ref="L6:L10" si="0">SUM(H6/30)*(30+N6)-G6</f>
        <v>12.4</v>
      </c>
      <c r="M6" s="112">
        <f t="shared" ref="M6:M9" si="1">J6*K6</f>
        <v>88575</v>
      </c>
      <c r="N6" s="307">
        <v>1</v>
      </c>
      <c r="O6" s="305"/>
      <c r="P6" s="308" t="s">
        <v>40</v>
      </c>
      <c r="Q6" s="317"/>
      <c r="R6" s="314"/>
    </row>
    <row r="7" spans="1:18" ht="18.75" x14ac:dyDescent="0.25">
      <c r="A7" s="301">
        <v>45135</v>
      </c>
      <c r="B7" s="315" t="s">
        <v>36</v>
      </c>
      <c r="C7" s="316" t="s">
        <v>169</v>
      </c>
      <c r="D7" s="305" t="s">
        <v>41</v>
      </c>
      <c r="E7" s="305" t="s">
        <v>28</v>
      </c>
      <c r="F7" s="305">
        <v>1</v>
      </c>
      <c r="G7" s="316">
        <v>51</v>
      </c>
      <c r="H7" s="316">
        <v>75</v>
      </c>
      <c r="I7" s="309">
        <v>19565</v>
      </c>
      <c r="J7" s="309">
        <v>10910</v>
      </c>
      <c r="K7" s="306">
        <v>30</v>
      </c>
      <c r="L7" s="323">
        <f t="shared" si="0"/>
        <v>26.5</v>
      </c>
      <c r="M7" s="112">
        <f t="shared" si="1"/>
        <v>327300</v>
      </c>
      <c r="N7" s="307">
        <v>1</v>
      </c>
      <c r="O7" s="310"/>
      <c r="P7" s="308" t="s">
        <v>173</v>
      </c>
      <c r="Q7" s="318"/>
      <c r="R7" s="314"/>
    </row>
    <row r="8" spans="1:18" ht="18.75" hidden="1" x14ac:dyDescent="0.25">
      <c r="A8" s="301">
        <v>45135</v>
      </c>
      <c r="B8" s="321">
        <v>1000010100811</v>
      </c>
      <c r="C8" s="316" t="s">
        <v>202</v>
      </c>
      <c r="D8" s="310"/>
      <c r="E8" s="305"/>
      <c r="F8" s="305"/>
      <c r="G8" s="316">
        <v>51</v>
      </c>
      <c r="H8" s="316">
        <v>65</v>
      </c>
      <c r="I8" s="309">
        <v>995</v>
      </c>
      <c r="J8" s="309">
        <v>995</v>
      </c>
      <c r="K8" s="306">
        <v>20</v>
      </c>
      <c r="L8" s="323">
        <f t="shared" si="0"/>
        <v>16.166666666666657</v>
      </c>
      <c r="M8" s="112">
        <f t="shared" si="1"/>
        <v>19900</v>
      </c>
      <c r="N8" s="307">
        <v>1</v>
      </c>
      <c r="O8" s="310"/>
      <c r="P8" s="308" t="s">
        <v>40</v>
      </c>
      <c r="Q8" s="318"/>
      <c r="R8" s="314"/>
    </row>
    <row r="9" spans="1:18" ht="18.75" x14ac:dyDescent="0.25">
      <c r="A9" s="301">
        <v>45135</v>
      </c>
      <c r="B9" s="322" t="s">
        <v>306</v>
      </c>
      <c r="C9" s="322" t="s">
        <v>350</v>
      </c>
      <c r="D9" s="310"/>
      <c r="E9" s="305"/>
      <c r="F9" s="305"/>
      <c r="G9" s="316">
        <v>0</v>
      </c>
      <c r="H9" s="316">
        <v>15</v>
      </c>
      <c r="I9" s="309">
        <v>5885</v>
      </c>
      <c r="J9" s="309">
        <v>5885</v>
      </c>
      <c r="K9" s="306">
        <v>20</v>
      </c>
      <c r="L9" s="323">
        <f t="shared" si="0"/>
        <v>15.5</v>
      </c>
      <c r="M9" s="112">
        <f t="shared" si="1"/>
        <v>117700</v>
      </c>
      <c r="N9" s="307">
        <v>1</v>
      </c>
      <c r="O9" s="310"/>
      <c r="P9" s="308" t="s">
        <v>173</v>
      </c>
      <c r="Q9" s="318"/>
      <c r="R9" s="314"/>
    </row>
    <row r="10" spans="1:18" ht="18.75" x14ac:dyDescent="0.25">
      <c r="A10" s="301"/>
      <c r="B10" s="324"/>
      <c r="C10" s="313"/>
      <c r="D10" s="310"/>
      <c r="E10" s="305"/>
      <c r="F10" s="305"/>
      <c r="G10" s="316"/>
      <c r="H10" s="316"/>
      <c r="I10" s="309"/>
      <c r="J10" s="309"/>
      <c r="K10" s="306"/>
      <c r="L10" s="323">
        <f t="shared" si="0"/>
        <v>0</v>
      </c>
      <c r="M10" s="112"/>
      <c r="N10" s="307"/>
      <c r="O10" s="310"/>
      <c r="P10" s="308"/>
      <c r="Q10" s="318"/>
      <c r="R10" s="314"/>
    </row>
    <row r="11" spans="1:18" s="45" customFormat="1" ht="15.75" customHeight="1" x14ac:dyDescent="0.25">
      <c r="A11" s="311"/>
      <c r="B11" s="311"/>
      <c r="C11" s="305" t="s">
        <v>42</v>
      </c>
      <c r="D11" s="305"/>
      <c r="E11" s="305"/>
      <c r="F11" s="305"/>
      <c r="G11" s="305"/>
      <c r="H11" s="305"/>
      <c r="I11" s="305" t="s">
        <v>34</v>
      </c>
      <c r="J11" s="305"/>
      <c r="K11" s="305"/>
      <c r="L11" s="305"/>
      <c r="M11" s="312">
        <f>SUM(M6:M10)</f>
        <v>553475</v>
      </c>
      <c r="N11" s="307">
        <v>1</v>
      </c>
      <c r="O11" s="305"/>
      <c r="P11" s="305"/>
      <c r="Q11" s="317"/>
      <c r="R11" s="319"/>
    </row>
    <row r="12" spans="1:18" ht="15.75" customHeight="1" x14ac:dyDescent="0.3">
      <c r="A12" s="194"/>
      <c r="B12" s="194" t="s">
        <v>151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7"/>
      <c r="Q12" s="59"/>
      <c r="R12" s="144"/>
    </row>
    <row r="13" spans="1:18" ht="18.75" x14ac:dyDescent="0.3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300"/>
      <c r="N13" s="127"/>
      <c r="O13" s="127"/>
      <c r="P13" s="127"/>
      <c r="Q13" s="144"/>
      <c r="R13" s="144"/>
    </row>
    <row r="16" spans="1:18" x14ac:dyDescent="0.25">
      <c r="C16" s="216"/>
    </row>
    <row r="19" spans="9:9" ht="15.75" x14ac:dyDescent="0.25">
      <c r="I19" s="49"/>
    </row>
  </sheetData>
  <mergeCells count="4">
    <mergeCell ref="A1:C3"/>
    <mergeCell ref="D1:O1"/>
    <mergeCell ref="D2:O2"/>
    <mergeCell ref="D3:O3"/>
  </mergeCells>
  <pageMargins left="0.25" right="0.25" top="0.75" bottom="0.75" header="0.3" footer="0.3"/>
  <pageSetup paperSize="9" scale="5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4F03-39BD-4D2A-8CD1-82DE732C89EE}">
  <sheetPr>
    <tabColor rgb="FF00B0F0"/>
    <pageSetUpPr fitToPage="1"/>
  </sheetPr>
  <dimension ref="A1:Q26"/>
  <sheetViews>
    <sheetView tabSelected="1" workbookViewId="0">
      <selection activeCell="C13" sqref="C13"/>
    </sheetView>
  </sheetViews>
  <sheetFormatPr baseColWidth="10" defaultRowHeight="15" x14ac:dyDescent="0.25"/>
  <cols>
    <col min="1" max="1" width="14.7109375" bestFit="1" customWidth="1"/>
    <col min="2" max="2" width="19.140625" customWidth="1"/>
    <col min="3" max="3" width="67" bestFit="1" customWidth="1"/>
    <col min="4" max="4" width="9.5703125" hidden="1" customWidth="1"/>
    <col min="5" max="5" width="0" hidden="1" customWidth="1"/>
    <col min="6" max="6" width="20.85546875" hidden="1" customWidth="1"/>
    <col min="7" max="7" width="10.7109375" bestFit="1" customWidth="1"/>
    <col min="8" max="8" width="27.140625" customWidth="1"/>
    <col min="9" max="10" width="12.85546875" bestFit="1" customWidth="1"/>
    <col min="11" max="11" width="11.5703125" bestFit="1" customWidth="1"/>
    <col min="12" max="12" width="14.42578125" customWidth="1"/>
    <col min="13" max="13" width="18.42578125" bestFit="1" customWidth="1"/>
    <col min="14" max="14" width="11.5703125" bestFit="1" customWidth="1"/>
    <col min="15" max="15" width="14.28515625" bestFit="1" customWidth="1"/>
    <col min="17" max="17" width="15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41" t="s">
        <v>201</v>
      </c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3"/>
      <c r="P3" s="7" t="s">
        <v>22</v>
      </c>
      <c r="Q3" s="10"/>
    </row>
    <row r="4" spans="1:17" ht="62.25" customHeight="1" x14ac:dyDescent="0.25">
      <c r="A4" s="223" t="s">
        <v>25</v>
      </c>
      <c r="B4" s="223" t="s">
        <v>12</v>
      </c>
      <c r="C4" s="224" t="s">
        <v>11</v>
      </c>
      <c r="D4" s="224" t="s">
        <v>10</v>
      </c>
      <c r="E4" s="224" t="s">
        <v>9</v>
      </c>
      <c r="F4" s="224" t="s">
        <v>8</v>
      </c>
      <c r="G4" s="224" t="s">
        <v>172</v>
      </c>
      <c r="H4" s="224" t="s">
        <v>180</v>
      </c>
      <c r="I4" s="224" t="s">
        <v>170</v>
      </c>
      <c r="J4" s="224" t="s">
        <v>181</v>
      </c>
      <c r="K4" s="241" t="s">
        <v>182</v>
      </c>
      <c r="L4" s="243" t="s">
        <v>183</v>
      </c>
      <c r="M4" s="224" t="s">
        <v>17</v>
      </c>
      <c r="N4" s="224" t="s">
        <v>21</v>
      </c>
      <c r="O4" s="224" t="s">
        <v>1</v>
      </c>
      <c r="P4" s="224" t="s">
        <v>49</v>
      </c>
      <c r="Q4" s="225" t="s">
        <v>19</v>
      </c>
    </row>
    <row r="5" spans="1:17" ht="15.75" x14ac:dyDescent="0.25">
      <c r="A5" s="226">
        <v>45135</v>
      </c>
      <c r="B5" s="101" t="s">
        <v>276</v>
      </c>
      <c r="C5" s="101" t="s">
        <v>357</v>
      </c>
      <c r="D5" s="141" t="s">
        <v>43</v>
      </c>
      <c r="E5" s="141" t="s">
        <v>44</v>
      </c>
      <c r="F5" s="141" t="s">
        <v>74</v>
      </c>
      <c r="G5" s="105">
        <v>0</v>
      </c>
      <c r="H5" s="325">
        <v>1</v>
      </c>
      <c r="I5" s="230">
        <v>6500</v>
      </c>
      <c r="J5" s="282">
        <v>6500</v>
      </c>
      <c r="K5" s="242">
        <v>1</v>
      </c>
      <c r="L5" s="244">
        <f t="shared" ref="L5:L19" si="0">SUM(H5/30)*(30+N5)-G5</f>
        <v>1.0333333333333332</v>
      </c>
      <c r="M5" s="133">
        <f>J5*K5</f>
        <v>6500</v>
      </c>
      <c r="N5" s="228">
        <v>1</v>
      </c>
      <c r="O5" s="141" t="s">
        <v>135</v>
      </c>
      <c r="P5" s="229" t="s">
        <v>50</v>
      </c>
      <c r="Q5" s="111"/>
    </row>
    <row r="6" spans="1:17" ht="15.75" x14ac:dyDescent="0.25">
      <c r="A6" s="226">
        <v>45135</v>
      </c>
      <c r="B6" s="101" t="s">
        <v>277</v>
      </c>
      <c r="C6" s="101" t="s">
        <v>358</v>
      </c>
      <c r="D6" s="141" t="s">
        <v>45</v>
      </c>
      <c r="E6" s="141" t="s">
        <v>28</v>
      </c>
      <c r="F6" s="141">
        <v>1</v>
      </c>
      <c r="G6" s="105">
        <v>0</v>
      </c>
      <c r="H6" s="105">
        <v>2</v>
      </c>
      <c r="I6" s="230">
        <v>26700</v>
      </c>
      <c r="J6" s="282">
        <v>26700</v>
      </c>
      <c r="K6" s="242">
        <v>2</v>
      </c>
      <c r="L6" s="244">
        <f t="shared" si="0"/>
        <v>2.0666666666666664</v>
      </c>
      <c r="M6" s="133">
        <f t="shared" ref="M6:M19" si="1">J6*K6</f>
        <v>53400</v>
      </c>
      <c r="N6" s="228">
        <v>1</v>
      </c>
      <c r="O6" s="141" t="s">
        <v>135</v>
      </c>
      <c r="P6" s="229" t="s">
        <v>50</v>
      </c>
      <c r="Q6" s="111"/>
    </row>
    <row r="7" spans="1:17" ht="15.75" x14ac:dyDescent="0.25">
      <c r="A7" s="226">
        <v>45135</v>
      </c>
      <c r="B7" s="101" t="s">
        <v>278</v>
      </c>
      <c r="C7" s="101" t="s">
        <v>227</v>
      </c>
      <c r="D7" s="141" t="s">
        <v>47</v>
      </c>
      <c r="E7" s="141" t="s">
        <v>44</v>
      </c>
      <c r="F7" s="141" t="s">
        <v>48</v>
      </c>
      <c r="G7" s="105">
        <v>1</v>
      </c>
      <c r="H7" s="105">
        <v>2</v>
      </c>
      <c r="I7" s="230">
        <v>235200</v>
      </c>
      <c r="J7" s="282">
        <v>235200</v>
      </c>
      <c r="K7" s="242">
        <v>1</v>
      </c>
      <c r="L7" s="244">
        <f t="shared" ref="L7:L9" si="2">SUM(H7/30)*(30+N7)-G7</f>
        <v>1.0666666666666664</v>
      </c>
      <c r="M7" s="133">
        <f t="shared" si="1"/>
        <v>235200</v>
      </c>
      <c r="N7" s="231">
        <v>1</v>
      </c>
      <c r="O7" s="141" t="s">
        <v>135</v>
      </c>
      <c r="P7" s="229" t="s">
        <v>50</v>
      </c>
      <c r="Q7" s="111"/>
    </row>
    <row r="8" spans="1:17" ht="15.75" x14ac:dyDescent="0.25">
      <c r="A8" s="226">
        <v>45135</v>
      </c>
      <c r="B8" s="101" t="s">
        <v>280</v>
      </c>
      <c r="C8" s="101" t="s">
        <v>281</v>
      </c>
      <c r="D8" s="141"/>
      <c r="E8" s="141"/>
      <c r="F8" s="141"/>
      <c r="G8" s="105">
        <v>20</v>
      </c>
      <c r="H8" s="105">
        <v>30</v>
      </c>
      <c r="I8" s="230">
        <v>530</v>
      </c>
      <c r="J8" s="282">
        <v>530</v>
      </c>
      <c r="K8" s="242">
        <v>10</v>
      </c>
      <c r="L8" s="244">
        <f t="shared" si="2"/>
        <v>11</v>
      </c>
      <c r="M8" s="133">
        <f t="shared" si="1"/>
        <v>5300</v>
      </c>
      <c r="N8" s="231">
        <v>1</v>
      </c>
      <c r="O8" s="141" t="s">
        <v>135</v>
      </c>
      <c r="P8" s="229" t="s">
        <v>50</v>
      </c>
      <c r="Q8" s="111"/>
    </row>
    <row r="9" spans="1:17" ht="15.75" x14ac:dyDescent="0.25">
      <c r="A9" s="226">
        <v>45135</v>
      </c>
      <c r="B9" s="101" t="s">
        <v>282</v>
      </c>
      <c r="C9" s="101" t="s">
        <v>283</v>
      </c>
      <c r="D9" s="141"/>
      <c r="E9" s="141"/>
      <c r="F9" s="141"/>
      <c r="G9" s="105">
        <v>400</v>
      </c>
      <c r="H9" s="105">
        <v>580</v>
      </c>
      <c r="I9" s="230">
        <v>450</v>
      </c>
      <c r="J9" s="282">
        <v>450</v>
      </c>
      <c r="K9" s="242">
        <v>200</v>
      </c>
      <c r="L9" s="244">
        <f t="shared" si="2"/>
        <v>199.33333333333326</v>
      </c>
      <c r="M9" s="133">
        <f t="shared" si="1"/>
        <v>90000</v>
      </c>
      <c r="N9" s="231">
        <v>1</v>
      </c>
      <c r="O9" s="141" t="s">
        <v>135</v>
      </c>
      <c r="P9" s="229" t="s">
        <v>50</v>
      </c>
      <c r="Q9" s="111"/>
    </row>
    <row r="10" spans="1:17" ht="15.75" x14ac:dyDescent="0.25">
      <c r="A10" s="226">
        <v>45135</v>
      </c>
      <c r="B10" s="101" t="s">
        <v>279</v>
      </c>
      <c r="C10" s="101" t="s">
        <v>159</v>
      </c>
      <c r="D10" s="141"/>
      <c r="E10" s="141"/>
      <c r="F10" s="141"/>
      <c r="G10" s="105">
        <v>5</v>
      </c>
      <c r="H10" s="105">
        <v>8</v>
      </c>
      <c r="I10" s="230">
        <v>3600</v>
      </c>
      <c r="J10" s="282">
        <v>3600</v>
      </c>
      <c r="K10" s="242">
        <v>3</v>
      </c>
      <c r="L10" s="244">
        <f t="shared" si="0"/>
        <v>3.2666666666666657</v>
      </c>
      <c r="M10" s="133">
        <f t="shared" si="1"/>
        <v>10800</v>
      </c>
      <c r="N10" s="228">
        <v>1</v>
      </c>
      <c r="O10" s="141" t="s">
        <v>135</v>
      </c>
      <c r="P10" s="229" t="s">
        <v>50</v>
      </c>
      <c r="Q10" s="111"/>
    </row>
    <row r="11" spans="1:17" ht="15.75" x14ac:dyDescent="0.25">
      <c r="A11" s="226">
        <v>45135</v>
      </c>
      <c r="B11" s="101" t="s">
        <v>280</v>
      </c>
      <c r="C11" s="101" t="s">
        <v>359</v>
      </c>
      <c r="D11" s="141"/>
      <c r="E11" s="141"/>
      <c r="F11" s="141"/>
      <c r="G11" s="105">
        <v>2</v>
      </c>
      <c r="H11" s="105">
        <v>3</v>
      </c>
      <c r="I11" s="230">
        <v>70000</v>
      </c>
      <c r="J11" s="282">
        <v>70000</v>
      </c>
      <c r="K11" s="242">
        <v>1</v>
      </c>
      <c r="L11" s="244">
        <f t="shared" si="0"/>
        <v>1.1000000000000001</v>
      </c>
      <c r="M11" s="133">
        <f t="shared" si="1"/>
        <v>70000</v>
      </c>
      <c r="N11" s="228">
        <v>1</v>
      </c>
      <c r="O11" s="141" t="s">
        <v>135</v>
      </c>
      <c r="P11" s="229" t="s">
        <v>50</v>
      </c>
      <c r="Q11" s="111"/>
    </row>
    <row r="12" spans="1:17" ht="15.75" x14ac:dyDescent="0.25">
      <c r="A12" s="226">
        <v>45135</v>
      </c>
      <c r="B12" s="101" t="s">
        <v>282</v>
      </c>
      <c r="C12" s="101" t="s">
        <v>360</v>
      </c>
      <c r="D12" s="141"/>
      <c r="E12" s="141"/>
      <c r="F12" s="141"/>
      <c r="G12" s="105">
        <v>1</v>
      </c>
      <c r="H12" s="105">
        <v>3</v>
      </c>
      <c r="I12" s="230">
        <v>3275</v>
      </c>
      <c r="J12" s="282">
        <v>3275</v>
      </c>
      <c r="K12" s="242">
        <v>2</v>
      </c>
      <c r="L12" s="244">
        <f t="shared" si="0"/>
        <v>2.1</v>
      </c>
      <c r="M12" s="133">
        <f t="shared" si="1"/>
        <v>6550</v>
      </c>
      <c r="N12" s="231">
        <v>1</v>
      </c>
      <c r="O12" s="141" t="s">
        <v>135</v>
      </c>
      <c r="P12" s="229" t="s">
        <v>50</v>
      </c>
      <c r="Q12" s="111"/>
    </row>
    <row r="13" spans="1:17" ht="15.75" x14ac:dyDescent="0.25">
      <c r="A13" s="226">
        <v>45135</v>
      </c>
      <c r="B13" s="101" t="s">
        <v>284</v>
      </c>
      <c r="C13" s="101" t="s">
        <v>361</v>
      </c>
      <c r="D13" s="141"/>
      <c r="E13" s="141"/>
      <c r="F13" s="141"/>
      <c r="G13" s="105">
        <v>0</v>
      </c>
      <c r="H13" s="105">
        <v>1</v>
      </c>
      <c r="I13" s="133">
        <v>2950</v>
      </c>
      <c r="J13" s="133">
        <v>2950</v>
      </c>
      <c r="K13" s="242">
        <v>1</v>
      </c>
      <c r="L13" s="244">
        <f t="shared" si="0"/>
        <v>1.0333333333333332</v>
      </c>
      <c r="M13" s="133">
        <f t="shared" si="1"/>
        <v>2950</v>
      </c>
      <c r="N13" s="231">
        <v>1</v>
      </c>
      <c r="O13" s="141" t="s">
        <v>135</v>
      </c>
      <c r="P13" s="229" t="s">
        <v>50</v>
      </c>
      <c r="Q13" s="111"/>
    </row>
    <row r="14" spans="1:17" ht="15.75" x14ac:dyDescent="0.25">
      <c r="A14" s="226">
        <v>45135</v>
      </c>
      <c r="B14" s="101" t="s">
        <v>285</v>
      </c>
      <c r="C14" s="101" t="s">
        <v>286</v>
      </c>
      <c r="D14" s="141"/>
      <c r="E14" s="141"/>
      <c r="F14" s="141"/>
      <c r="G14" s="105">
        <v>1</v>
      </c>
      <c r="H14" s="105">
        <v>2</v>
      </c>
      <c r="I14" s="133">
        <v>20600</v>
      </c>
      <c r="J14" s="133">
        <v>20600</v>
      </c>
      <c r="K14" s="242">
        <v>1</v>
      </c>
      <c r="L14" s="244">
        <f t="shared" si="0"/>
        <v>1.0666666666666664</v>
      </c>
      <c r="M14" s="133">
        <f t="shared" si="1"/>
        <v>20600</v>
      </c>
      <c r="N14" s="231">
        <v>1</v>
      </c>
      <c r="O14" s="141" t="s">
        <v>230</v>
      </c>
      <c r="P14" s="229" t="s">
        <v>50</v>
      </c>
      <c r="Q14" s="111"/>
    </row>
    <row r="15" spans="1:17" ht="15.75" x14ac:dyDescent="0.25">
      <c r="A15" s="226">
        <v>45135</v>
      </c>
      <c r="B15" s="101" t="s">
        <v>287</v>
      </c>
      <c r="C15" s="101" t="s">
        <v>288</v>
      </c>
      <c r="D15" s="141"/>
      <c r="E15" s="141"/>
      <c r="F15" s="141"/>
      <c r="G15" s="105">
        <v>2</v>
      </c>
      <c r="H15" s="105">
        <v>3</v>
      </c>
      <c r="I15" s="133">
        <v>124800</v>
      </c>
      <c r="J15" s="133">
        <v>139200</v>
      </c>
      <c r="K15" s="242">
        <v>1</v>
      </c>
      <c r="L15" s="244">
        <f t="shared" si="0"/>
        <v>1.1000000000000001</v>
      </c>
      <c r="M15" s="133">
        <f t="shared" si="1"/>
        <v>139200</v>
      </c>
      <c r="N15" s="231">
        <v>1</v>
      </c>
      <c r="O15" s="141" t="s">
        <v>135</v>
      </c>
      <c r="P15" s="229" t="s">
        <v>50</v>
      </c>
      <c r="Q15" s="111"/>
    </row>
    <row r="16" spans="1:17" ht="15.75" x14ac:dyDescent="0.25">
      <c r="A16" s="226">
        <v>45135</v>
      </c>
      <c r="B16" s="101" t="s">
        <v>289</v>
      </c>
      <c r="C16" s="101" t="s">
        <v>290</v>
      </c>
      <c r="D16" s="141"/>
      <c r="E16" s="141"/>
      <c r="F16" s="141"/>
      <c r="G16" s="105">
        <v>2</v>
      </c>
      <c r="H16" s="105">
        <v>3</v>
      </c>
      <c r="I16" s="133">
        <v>40000</v>
      </c>
      <c r="J16" s="133">
        <v>40000</v>
      </c>
      <c r="K16" s="242">
        <v>1</v>
      </c>
      <c r="L16" s="244">
        <f t="shared" si="0"/>
        <v>1.1000000000000001</v>
      </c>
      <c r="M16" s="133">
        <f t="shared" si="1"/>
        <v>40000</v>
      </c>
      <c r="N16" s="231">
        <v>1</v>
      </c>
      <c r="O16" s="141" t="s">
        <v>230</v>
      </c>
      <c r="P16" s="229" t="s">
        <v>50</v>
      </c>
      <c r="Q16" s="111"/>
    </row>
    <row r="17" spans="1:17" ht="15.75" x14ac:dyDescent="0.25">
      <c r="A17" s="226">
        <v>45135</v>
      </c>
      <c r="B17" s="101" t="s">
        <v>276</v>
      </c>
      <c r="C17" s="101" t="s">
        <v>362</v>
      </c>
      <c r="D17" s="141"/>
      <c r="E17" s="141"/>
      <c r="F17" s="141"/>
      <c r="G17" s="105">
        <v>2</v>
      </c>
      <c r="H17" s="105">
        <v>3</v>
      </c>
      <c r="I17" s="133">
        <v>26000</v>
      </c>
      <c r="J17" s="133">
        <v>26000</v>
      </c>
      <c r="K17" s="242">
        <v>1</v>
      </c>
      <c r="L17" s="244">
        <f t="shared" si="0"/>
        <v>1.1000000000000001</v>
      </c>
      <c r="M17" s="133">
        <f t="shared" si="1"/>
        <v>26000</v>
      </c>
      <c r="N17" s="231">
        <v>1</v>
      </c>
      <c r="O17" s="141" t="s">
        <v>230</v>
      </c>
      <c r="P17" s="229" t="s">
        <v>50</v>
      </c>
      <c r="Q17" s="111"/>
    </row>
    <row r="18" spans="1:17" ht="15.75" x14ac:dyDescent="0.25">
      <c r="A18" s="226">
        <v>45135</v>
      </c>
      <c r="B18" s="101" t="s">
        <v>277</v>
      </c>
      <c r="C18" s="101" t="s">
        <v>363</v>
      </c>
      <c r="D18" s="141"/>
      <c r="E18" s="141"/>
      <c r="F18" s="141"/>
      <c r="G18" s="105">
        <v>0</v>
      </c>
      <c r="H18" s="105">
        <v>1</v>
      </c>
      <c r="I18" s="133">
        <v>22500</v>
      </c>
      <c r="J18" s="133">
        <v>22500</v>
      </c>
      <c r="K18" s="242">
        <v>1</v>
      </c>
      <c r="L18" s="244">
        <f t="shared" si="0"/>
        <v>1.0333333333333332</v>
      </c>
      <c r="M18" s="133">
        <f t="shared" si="1"/>
        <v>22500</v>
      </c>
      <c r="N18" s="231">
        <v>1</v>
      </c>
      <c r="O18" s="141" t="s">
        <v>230</v>
      </c>
      <c r="P18" s="229" t="s">
        <v>50</v>
      </c>
      <c r="Q18" s="111"/>
    </row>
    <row r="19" spans="1:17" ht="15.75" x14ac:dyDescent="0.25">
      <c r="A19" s="226">
        <v>45135</v>
      </c>
      <c r="B19" s="101" t="s">
        <v>278</v>
      </c>
      <c r="C19" s="101" t="s">
        <v>364</v>
      </c>
      <c r="D19" s="141"/>
      <c r="E19" s="141"/>
      <c r="F19" s="141"/>
      <c r="G19" s="141">
        <v>20</v>
      </c>
      <c r="H19" s="141">
        <v>50</v>
      </c>
      <c r="I19" s="133">
        <v>1200</v>
      </c>
      <c r="J19" s="133">
        <v>1200</v>
      </c>
      <c r="K19" s="242">
        <v>30</v>
      </c>
      <c r="L19" s="244">
        <f t="shared" si="0"/>
        <v>31.666666666666671</v>
      </c>
      <c r="M19" s="133">
        <f t="shared" si="1"/>
        <v>36000</v>
      </c>
      <c r="N19" s="231">
        <v>1</v>
      </c>
      <c r="O19" s="141" t="s">
        <v>230</v>
      </c>
      <c r="P19" s="229" t="s">
        <v>50</v>
      </c>
      <c r="Q19" s="111"/>
    </row>
    <row r="20" spans="1:17" ht="15.75" x14ac:dyDescent="0.25">
      <c r="A20" s="226"/>
      <c r="B20" s="142"/>
      <c r="C20" s="111"/>
      <c r="D20" s="141"/>
      <c r="E20" s="141"/>
      <c r="F20" s="141"/>
      <c r="G20" s="141"/>
      <c r="H20" s="232"/>
      <c r="I20" s="133"/>
      <c r="J20" s="133"/>
      <c r="K20" s="242"/>
      <c r="L20" s="244"/>
      <c r="M20" s="133"/>
      <c r="N20" s="231"/>
      <c r="O20" s="141"/>
      <c r="P20" s="229"/>
      <c r="Q20" s="111"/>
    </row>
    <row r="21" spans="1:17" ht="15.75" x14ac:dyDescent="0.25">
      <c r="A21" s="226"/>
      <c r="B21" s="142"/>
      <c r="C21" s="118"/>
      <c r="D21" s="141"/>
      <c r="E21" s="141"/>
      <c r="F21" s="141"/>
      <c r="G21" s="141"/>
      <c r="H21" s="141"/>
      <c r="I21" s="141"/>
      <c r="J21" s="141"/>
      <c r="K21" s="233">
        <f>SUM(K5:K19)</f>
        <v>256</v>
      </c>
      <c r="L21" s="227">
        <f>SUM(L5:L19)</f>
        <v>259.06666666666655</v>
      </c>
      <c r="M21" s="234">
        <f>SUM(M5:M20)</f>
        <v>765000</v>
      </c>
      <c r="N21" s="133"/>
      <c r="O21" s="141"/>
      <c r="P21" s="229"/>
      <c r="Q21" s="111"/>
    </row>
    <row r="22" spans="1:17" ht="15.75" x14ac:dyDescent="0.25">
      <c r="A22" s="235"/>
      <c r="B22" s="236" t="s">
        <v>238</v>
      </c>
      <c r="C22" s="195"/>
      <c r="D22" s="237"/>
      <c r="E22" s="237"/>
      <c r="F22" s="237"/>
      <c r="G22" s="237"/>
      <c r="H22" s="236" t="s">
        <v>133</v>
      </c>
      <c r="I22" s="237"/>
      <c r="J22" s="237"/>
      <c r="K22" s="236" t="s">
        <v>134</v>
      </c>
      <c r="L22" s="238"/>
      <c r="M22" s="239"/>
      <c r="N22" s="240"/>
      <c r="O22" s="237"/>
      <c r="P22" s="237"/>
      <c r="Q22" s="213"/>
    </row>
    <row r="23" spans="1:17" ht="15.75" x14ac:dyDescent="0.25">
      <c r="A23" s="194"/>
      <c r="B23" s="121"/>
      <c r="C23" s="195"/>
      <c r="D23" s="122"/>
      <c r="E23" s="122"/>
      <c r="F23" s="122"/>
      <c r="G23" s="122"/>
      <c r="H23" s="122"/>
      <c r="I23" s="122"/>
      <c r="J23" s="122"/>
      <c r="K23" s="125"/>
      <c r="L23" s="126"/>
      <c r="M23" s="122"/>
      <c r="N23" s="122"/>
      <c r="O23" s="127"/>
      <c r="P23" s="127"/>
      <c r="Q23" s="127"/>
    </row>
    <row r="24" spans="1:17" x14ac:dyDescent="0.25">
      <c r="A24" s="3"/>
      <c r="B24" s="2"/>
      <c r="C24" s="2"/>
      <c r="D24" s="2"/>
      <c r="E24" s="2"/>
      <c r="F24" s="2"/>
      <c r="G24" s="2"/>
      <c r="H24" s="2"/>
      <c r="I24" s="2"/>
      <c r="J24" s="35"/>
      <c r="K24" s="36"/>
      <c r="L24" s="2"/>
      <c r="M24" s="2"/>
      <c r="N24" s="1"/>
    </row>
    <row r="25" spans="1:17" x14ac:dyDescent="0.25">
      <c r="A25" s="3"/>
      <c r="B25" s="17"/>
      <c r="C25" s="15"/>
      <c r="D25" s="15"/>
      <c r="E25" s="15"/>
      <c r="F25" s="15"/>
      <c r="G25" s="2"/>
      <c r="H25" s="2"/>
      <c r="I25" s="15"/>
      <c r="J25" s="15"/>
      <c r="K25" s="2"/>
      <c r="L25" s="2"/>
      <c r="M25" s="2"/>
      <c r="N25" s="2"/>
      <c r="O25" s="2"/>
      <c r="P25" s="2"/>
      <c r="Q25" s="1"/>
    </row>
    <row r="26" spans="1:17" x14ac:dyDescent="0.25">
      <c r="A26" s="3"/>
      <c r="B26" s="17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"/>
      <c r="Q26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63F3B-28E4-4721-A4F8-A43E185B27B7}">
  <sheetPr>
    <pageSetUpPr fitToPage="1"/>
  </sheetPr>
  <dimension ref="A1:O22"/>
  <sheetViews>
    <sheetView workbookViewId="0">
      <selection activeCell="A7" sqref="A7"/>
    </sheetView>
  </sheetViews>
  <sheetFormatPr baseColWidth="10" defaultRowHeight="15" x14ac:dyDescent="0.25"/>
  <cols>
    <col min="1" max="1" width="15.28515625" bestFit="1" customWidth="1"/>
    <col min="2" max="2" width="17.7109375" customWidth="1"/>
    <col min="3" max="3" width="69.5703125" bestFit="1" customWidth="1"/>
    <col min="4" max="4" width="30.140625" hidden="1" customWidth="1"/>
    <col min="5" max="5" width="0.140625" customWidth="1"/>
    <col min="6" max="6" width="10.7109375" bestFit="1" customWidth="1"/>
    <col min="7" max="7" width="11.42578125" bestFit="1" customWidth="1"/>
    <col min="8" max="8" width="12.85546875" bestFit="1" customWidth="1"/>
    <col min="9" max="9" width="14.28515625" bestFit="1" customWidth="1"/>
    <col min="10" max="10" width="15.42578125" customWidth="1"/>
    <col min="11" max="11" width="14" customWidth="1"/>
    <col min="12" max="12" width="16.5703125" bestFit="1" customWidth="1"/>
    <col min="13" max="13" width="18.85546875" customWidth="1"/>
    <col min="14" max="14" width="17.5703125" customWidth="1"/>
  </cols>
  <sheetData>
    <row r="1" spans="1:15" ht="15.75" x14ac:dyDescent="0.25">
      <c r="A1" s="362"/>
      <c r="B1" s="363"/>
      <c r="C1" s="364"/>
      <c r="D1" s="336" t="s">
        <v>97</v>
      </c>
      <c r="E1" s="336"/>
      <c r="F1" s="336"/>
      <c r="G1" s="336"/>
      <c r="H1" s="336"/>
      <c r="I1" s="336"/>
      <c r="J1" s="336"/>
      <c r="K1" s="336"/>
      <c r="L1" s="336"/>
      <c r="M1" s="336"/>
      <c r="N1" s="371"/>
      <c r="O1" s="55" t="s">
        <v>15</v>
      </c>
    </row>
    <row r="2" spans="1:15" ht="15.75" x14ac:dyDescent="0.25">
      <c r="A2" s="365"/>
      <c r="B2" s="366"/>
      <c r="C2" s="367"/>
      <c r="D2" s="339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72"/>
      <c r="O2" s="55" t="s">
        <v>13</v>
      </c>
    </row>
    <row r="3" spans="1:15" ht="47.25" x14ac:dyDescent="0.25">
      <c r="A3" s="368"/>
      <c r="B3" s="369"/>
      <c r="C3" s="370"/>
      <c r="D3" s="342" t="s">
        <v>167</v>
      </c>
      <c r="E3" s="342"/>
      <c r="F3" s="342"/>
      <c r="G3" s="342"/>
      <c r="H3" s="342"/>
      <c r="I3" s="342"/>
      <c r="J3" s="342"/>
      <c r="K3" s="342"/>
      <c r="L3" s="342"/>
      <c r="M3" s="342"/>
      <c r="N3" s="343"/>
      <c r="O3" s="55" t="s">
        <v>22</v>
      </c>
    </row>
    <row r="4" spans="1:15" ht="125.25" customHeight="1" x14ac:dyDescent="0.25">
      <c r="A4" s="56" t="s">
        <v>25</v>
      </c>
      <c r="B4" s="56" t="s">
        <v>12</v>
      </c>
      <c r="C4" s="46" t="s">
        <v>11</v>
      </c>
      <c r="D4" s="46" t="s">
        <v>9</v>
      </c>
      <c r="E4" s="46" t="s">
        <v>8</v>
      </c>
      <c r="F4" s="46" t="s">
        <v>172</v>
      </c>
      <c r="G4" s="46" t="s">
        <v>175</v>
      </c>
      <c r="H4" s="46" t="s">
        <v>170</v>
      </c>
      <c r="I4" s="46" t="s">
        <v>176</v>
      </c>
      <c r="J4" s="57" t="s">
        <v>177</v>
      </c>
      <c r="K4" s="58" t="s">
        <v>178</v>
      </c>
      <c r="L4" s="46" t="s">
        <v>17</v>
      </c>
      <c r="M4" s="46" t="s">
        <v>21</v>
      </c>
      <c r="N4" s="46" t="s">
        <v>1</v>
      </c>
      <c r="O4" s="46" t="s">
        <v>49</v>
      </c>
    </row>
    <row r="5" spans="1:15" ht="15.75" x14ac:dyDescent="0.25">
      <c r="A5" s="48">
        <v>45077</v>
      </c>
      <c r="B5" s="111">
        <v>10010100046</v>
      </c>
      <c r="C5" s="131" t="s">
        <v>227</v>
      </c>
      <c r="D5" s="218"/>
      <c r="E5" s="104"/>
      <c r="F5" s="104">
        <v>0</v>
      </c>
      <c r="G5" s="104">
        <v>1</v>
      </c>
      <c r="H5" s="112">
        <v>233612</v>
      </c>
      <c r="I5" s="251">
        <v>233612</v>
      </c>
      <c r="J5" s="115">
        <v>1</v>
      </c>
      <c r="K5" s="108">
        <f t="shared" ref="K5:K20" si="0">SUM(G5/30)*(30+M5)-F5</f>
        <v>1.0333333333333332</v>
      </c>
      <c r="L5" s="107">
        <f t="shared" ref="L5:L20" si="1">I5*J5</f>
        <v>233612</v>
      </c>
      <c r="M5" s="116">
        <v>1</v>
      </c>
      <c r="N5" s="104" t="s">
        <v>75</v>
      </c>
      <c r="O5" s="110" t="s">
        <v>50</v>
      </c>
    </row>
    <row r="6" spans="1:15" ht="15.75" x14ac:dyDescent="0.25">
      <c r="A6" s="48">
        <v>45077</v>
      </c>
      <c r="B6" s="111">
        <v>20010100641</v>
      </c>
      <c r="C6" s="111" t="s">
        <v>164</v>
      </c>
      <c r="D6" s="218" t="s">
        <v>44</v>
      </c>
      <c r="E6" s="104" t="s">
        <v>52</v>
      </c>
      <c r="F6" s="104">
        <v>35</v>
      </c>
      <c r="G6" s="104">
        <v>60</v>
      </c>
      <c r="H6" s="112">
        <v>11339</v>
      </c>
      <c r="I6" s="251">
        <v>13417</v>
      </c>
      <c r="J6" s="115">
        <v>25</v>
      </c>
      <c r="K6" s="108">
        <f t="shared" si="0"/>
        <v>27</v>
      </c>
      <c r="L6" s="107">
        <f t="shared" si="1"/>
        <v>335425</v>
      </c>
      <c r="M6" s="116">
        <v>1</v>
      </c>
      <c r="N6" s="104" t="s">
        <v>75</v>
      </c>
      <c r="O6" s="110" t="s">
        <v>50</v>
      </c>
    </row>
    <row r="7" spans="1:15" ht="15.75" x14ac:dyDescent="0.25">
      <c r="A7" s="48">
        <v>45077</v>
      </c>
      <c r="B7" s="111">
        <v>20010100165</v>
      </c>
      <c r="C7" s="80" t="s">
        <v>239</v>
      </c>
      <c r="D7" s="218" t="s">
        <v>44</v>
      </c>
      <c r="E7" s="104">
        <v>100</v>
      </c>
      <c r="F7" s="104">
        <v>12</v>
      </c>
      <c r="G7" s="104">
        <v>30</v>
      </c>
      <c r="H7" s="219">
        <v>1872</v>
      </c>
      <c r="I7" s="251">
        <v>1872</v>
      </c>
      <c r="J7" s="115">
        <v>20</v>
      </c>
      <c r="K7" s="108">
        <f t="shared" si="0"/>
        <v>19</v>
      </c>
      <c r="L7" s="107">
        <f t="shared" si="1"/>
        <v>37440</v>
      </c>
      <c r="M7" s="116">
        <v>1</v>
      </c>
      <c r="N7" s="104" t="s">
        <v>75</v>
      </c>
      <c r="O7" s="110" t="s">
        <v>50</v>
      </c>
    </row>
    <row r="8" spans="1:15" ht="15.75" x14ac:dyDescent="0.25">
      <c r="A8" s="48">
        <v>45077</v>
      </c>
      <c r="B8" s="111">
        <v>10010100046</v>
      </c>
      <c r="C8" s="111" t="s">
        <v>179</v>
      </c>
      <c r="D8" s="218" t="s">
        <v>28</v>
      </c>
      <c r="E8" s="104">
        <v>1</v>
      </c>
      <c r="F8" s="104">
        <v>0</v>
      </c>
      <c r="G8" s="104">
        <v>3</v>
      </c>
      <c r="H8" s="112">
        <v>108850</v>
      </c>
      <c r="I8" s="251">
        <v>108850</v>
      </c>
      <c r="J8" s="115">
        <v>3</v>
      </c>
      <c r="K8" s="108">
        <f t="shared" si="0"/>
        <v>3.1</v>
      </c>
      <c r="L8" s="107">
        <f t="shared" si="1"/>
        <v>326550</v>
      </c>
      <c r="M8" s="116">
        <v>1</v>
      </c>
      <c r="N8" s="104" t="s">
        <v>75</v>
      </c>
      <c r="O8" s="110" t="s">
        <v>50</v>
      </c>
    </row>
    <row r="9" spans="1:15" ht="15.75" x14ac:dyDescent="0.25">
      <c r="A9" s="48">
        <v>45077</v>
      </c>
      <c r="B9" s="111">
        <v>10010100049</v>
      </c>
      <c r="C9" s="80" t="s">
        <v>228</v>
      </c>
      <c r="D9" s="218"/>
      <c r="E9" s="104"/>
      <c r="F9" s="104">
        <v>0</v>
      </c>
      <c r="G9" s="104">
        <v>3</v>
      </c>
      <c r="H9" s="219">
        <v>7544</v>
      </c>
      <c r="I9" s="251">
        <v>7544</v>
      </c>
      <c r="J9" s="115">
        <v>4</v>
      </c>
      <c r="K9" s="108">
        <f t="shared" si="0"/>
        <v>3.1</v>
      </c>
      <c r="L9" s="107">
        <f t="shared" si="1"/>
        <v>30176</v>
      </c>
      <c r="M9" s="116">
        <v>1</v>
      </c>
      <c r="N9" s="104" t="s">
        <v>75</v>
      </c>
      <c r="O9" s="110" t="s">
        <v>50</v>
      </c>
    </row>
    <row r="10" spans="1:15" ht="15.75" x14ac:dyDescent="0.25">
      <c r="A10" s="48">
        <v>45077</v>
      </c>
      <c r="B10" s="111">
        <v>20010100641</v>
      </c>
      <c r="C10" s="111" t="s">
        <v>198</v>
      </c>
      <c r="D10" s="122"/>
      <c r="E10" s="122"/>
      <c r="F10" s="104">
        <v>0</v>
      </c>
      <c r="G10" s="104">
        <v>3</v>
      </c>
      <c r="H10" s="112">
        <v>19920</v>
      </c>
      <c r="I10" s="251">
        <v>19929</v>
      </c>
      <c r="J10" s="115">
        <v>1</v>
      </c>
      <c r="K10" s="108">
        <f t="shared" si="0"/>
        <v>3.1</v>
      </c>
      <c r="L10" s="107">
        <f t="shared" si="1"/>
        <v>19929</v>
      </c>
      <c r="M10" s="116">
        <v>1</v>
      </c>
      <c r="N10" s="104" t="s">
        <v>75</v>
      </c>
      <c r="O10" s="110" t="s">
        <v>50</v>
      </c>
    </row>
    <row r="11" spans="1:15" ht="15.75" x14ac:dyDescent="0.25">
      <c r="A11" s="48">
        <v>45077</v>
      </c>
      <c r="B11" s="111">
        <v>10010100046</v>
      </c>
      <c r="C11" s="111" t="s">
        <v>149</v>
      </c>
      <c r="D11" s="122"/>
      <c r="E11" s="122"/>
      <c r="F11" s="104">
        <v>11</v>
      </c>
      <c r="G11" s="104">
        <v>12</v>
      </c>
      <c r="H11" s="251">
        <v>10932</v>
      </c>
      <c r="I11" s="251">
        <v>10932</v>
      </c>
      <c r="J11" s="115">
        <v>2</v>
      </c>
      <c r="K11" s="108">
        <f t="shared" si="0"/>
        <v>1.4000000000000004</v>
      </c>
      <c r="L11" s="107">
        <f t="shared" si="1"/>
        <v>21864</v>
      </c>
      <c r="M11" s="116">
        <v>1</v>
      </c>
      <c r="N11" s="104" t="s">
        <v>75</v>
      </c>
      <c r="O11" s="110" t="s">
        <v>50</v>
      </c>
    </row>
    <row r="12" spans="1:15" ht="15.75" x14ac:dyDescent="0.25">
      <c r="A12" s="48">
        <v>45077</v>
      </c>
      <c r="B12" s="111">
        <v>10010100049</v>
      </c>
      <c r="C12" s="101" t="s">
        <v>210</v>
      </c>
      <c r="D12" s="122"/>
      <c r="E12" s="122"/>
      <c r="F12" s="104">
        <v>0</v>
      </c>
      <c r="G12" s="104">
        <v>1</v>
      </c>
      <c r="H12" s="252">
        <v>62975</v>
      </c>
      <c r="I12" s="251">
        <v>62975</v>
      </c>
      <c r="J12" s="115">
        <v>1</v>
      </c>
      <c r="K12" s="108">
        <f t="shared" si="0"/>
        <v>1.0333333333333332</v>
      </c>
      <c r="L12" s="107">
        <f t="shared" si="1"/>
        <v>62975</v>
      </c>
      <c r="M12" s="116">
        <v>1</v>
      </c>
      <c r="N12" s="104" t="s">
        <v>75</v>
      </c>
      <c r="O12" s="110" t="s">
        <v>50</v>
      </c>
    </row>
    <row r="13" spans="1:15" ht="15.75" x14ac:dyDescent="0.25">
      <c r="A13" s="48">
        <v>45077</v>
      </c>
      <c r="B13" s="111">
        <v>20010100641</v>
      </c>
      <c r="C13" s="101" t="s">
        <v>245</v>
      </c>
      <c r="D13" s="122"/>
      <c r="E13" s="122"/>
      <c r="F13" s="104">
        <v>2</v>
      </c>
      <c r="G13" s="104">
        <v>7</v>
      </c>
      <c r="H13" s="252">
        <v>2500</v>
      </c>
      <c r="I13" s="251">
        <v>2500</v>
      </c>
      <c r="J13" s="115">
        <v>6</v>
      </c>
      <c r="K13" s="108">
        <f t="shared" si="0"/>
        <v>5.2333333333333334</v>
      </c>
      <c r="L13" s="107">
        <f t="shared" si="1"/>
        <v>15000</v>
      </c>
      <c r="M13" s="116">
        <v>1</v>
      </c>
      <c r="N13" s="104" t="s">
        <v>75</v>
      </c>
      <c r="O13" s="110" t="s">
        <v>50</v>
      </c>
    </row>
    <row r="14" spans="1:15" ht="15.75" x14ac:dyDescent="0.25">
      <c r="A14" s="48">
        <v>45077</v>
      </c>
      <c r="B14" s="111">
        <v>20010100165</v>
      </c>
      <c r="C14" s="101" t="s">
        <v>244</v>
      </c>
      <c r="D14" s="122"/>
      <c r="E14" s="122"/>
      <c r="F14" s="104">
        <v>0</v>
      </c>
      <c r="G14" s="104">
        <v>6</v>
      </c>
      <c r="H14" s="252">
        <v>2300</v>
      </c>
      <c r="I14" s="251">
        <v>2300</v>
      </c>
      <c r="J14" s="115">
        <v>6</v>
      </c>
      <c r="K14" s="108">
        <f t="shared" si="0"/>
        <v>6.2</v>
      </c>
      <c r="L14" s="107">
        <f t="shared" si="1"/>
        <v>13800</v>
      </c>
      <c r="M14" s="116">
        <v>1</v>
      </c>
      <c r="N14" s="104" t="s">
        <v>75</v>
      </c>
      <c r="O14" s="110" t="s">
        <v>50</v>
      </c>
    </row>
    <row r="15" spans="1:15" ht="15.75" x14ac:dyDescent="0.25">
      <c r="A15" s="48">
        <v>45077</v>
      </c>
      <c r="B15" s="111">
        <v>10010100046</v>
      </c>
      <c r="C15" s="111" t="s">
        <v>199</v>
      </c>
      <c r="D15" s="122"/>
      <c r="E15" s="122"/>
      <c r="F15" s="104">
        <v>5</v>
      </c>
      <c r="G15" s="104">
        <v>40</v>
      </c>
      <c r="H15" s="252">
        <v>1902</v>
      </c>
      <c r="I15" s="251">
        <v>1902</v>
      </c>
      <c r="J15" s="115">
        <v>40</v>
      </c>
      <c r="K15" s="108">
        <f t="shared" si="0"/>
        <v>36.333333333333329</v>
      </c>
      <c r="L15" s="107">
        <f t="shared" si="1"/>
        <v>76080</v>
      </c>
      <c r="M15" s="116">
        <v>1</v>
      </c>
      <c r="N15" s="104" t="s">
        <v>75</v>
      </c>
      <c r="O15" s="110" t="s">
        <v>50</v>
      </c>
    </row>
    <row r="16" spans="1:15" ht="15.75" x14ac:dyDescent="0.25">
      <c r="A16" s="48">
        <v>45077</v>
      </c>
      <c r="B16" s="111">
        <v>20010100165</v>
      </c>
      <c r="C16" s="131" t="s">
        <v>242</v>
      </c>
      <c r="D16" s="122"/>
      <c r="E16" s="122"/>
      <c r="F16" s="104">
        <v>5</v>
      </c>
      <c r="G16" s="104">
        <v>7</v>
      </c>
      <c r="H16" s="252">
        <v>121584</v>
      </c>
      <c r="I16" s="251">
        <v>121584</v>
      </c>
      <c r="J16" s="115">
        <v>3</v>
      </c>
      <c r="K16" s="108">
        <f t="shared" si="0"/>
        <v>2.2333333333333334</v>
      </c>
      <c r="L16" s="107">
        <f t="shared" si="1"/>
        <v>364752</v>
      </c>
      <c r="M16" s="116">
        <v>1</v>
      </c>
      <c r="N16" s="104" t="s">
        <v>75</v>
      </c>
      <c r="O16" s="110" t="s">
        <v>50</v>
      </c>
    </row>
    <row r="17" spans="1:15" ht="15.75" x14ac:dyDescent="0.25">
      <c r="A17" s="48">
        <v>45077</v>
      </c>
      <c r="B17" s="111">
        <v>10010100049</v>
      </c>
      <c r="C17" s="131" t="s">
        <v>229</v>
      </c>
      <c r="D17" s="122"/>
      <c r="E17" s="122"/>
      <c r="F17" s="104">
        <v>2</v>
      </c>
      <c r="G17" s="104">
        <v>3</v>
      </c>
      <c r="H17" s="252">
        <v>17616</v>
      </c>
      <c r="I17" s="251">
        <v>17616</v>
      </c>
      <c r="J17" s="115">
        <v>1</v>
      </c>
      <c r="K17" s="108">
        <f t="shared" si="0"/>
        <v>1.1000000000000001</v>
      </c>
      <c r="L17" s="107">
        <f t="shared" si="1"/>
        <v>17616</v>
      </c>
      <c r="M17" s="116">
        <v>1</v>
      </c>
      <c r="N17" s="104" t="s">
        <v>75</v>
      </c>
      <c r="O17" s="110" t="s">
        <v>50</v>
      </c>
    </row>
    <row r="18" spans="1:15" ht="15.75" x14ac:dyDescent="0.25">
      <c r="A18" s="48">
        <v>45077</v>
      </c>
      <c r="B18" s="111">
        <v>20010100165</v>
      </c>
      <c r="C18" s="111" t="s">
        <v>240</v>
      </c>
      <c r="D18" s="122"/>
      <c r="E18" s="122"/>
      <c r="F18" s="104">
        <v>10</v>
      </c>
      <c r="G18" s="104">
        <v>30</v>
      </c>
      <c r="H18" s="252">
        <v>3078</v>
      </c>
      <c r="I18" s="251">
        <v>3078</v>
      </c>
      <c r="J18" s="115">
        <v>40</v>
      </c>
      <c r="K18" s="108">
        <f t="shared" si="0"/>
        <v>21</v>
      </c>
      <c r="L18" s="107">
        <f t="shared" si="1"/>
        <v>123120</v>
      </c>
      <c r="M18" s="116">
        <v>1</v>
      </c>
      <c r="N18" s="104" t="s">
        <v>75</v>
      </c>
      <c r="O18" s="110" t="s">
        <v>50</v>
      </c>
    </row>
    <row r="19" spans="1:15" ht="15.75" x14ac:dyDescent="0.25">
      <c r="A19" s="48">
        <v>45077</v>
      </c>
      <c r="B19" s="111">
        <v>10010100049</v>
      </c>
      <c r="C19" s="111" t="s">
        <v>241</v>
      </c>
      <c r="D19" s="122"/>
      <c r="E19" s="122"/>
      <c r="F19" s="104">
        <v>10</v>
      </c>
      <c r="G19" s="104">
        <v>30</v>
      </c>
      <c r="H19" s="252">
        <v>4105</v>
      </c>
      <c r="I19" s="251">
        <v>4105</v>
      </c>
      <c r="J19" s="115">
        <v>40</v>
      </c>
      <c r="K19" s="108">
        <f t="shared" si="0"/>
        <v>21</v>
      </c>
      <c r="L19" s="107">
        <f t="shared" si="1"/>
        <v>164200</v>
      </c>
      <c r="M19" s="116">
        <v>1</v>
      </c>
      <c r="N19" s="104" t="s">
        <v>75</v>
      </c>
      <c r="O19" s="110"/>
    </row>
    <row r="20" spans="1:15" ht="15.75" x14ac:dyDescent="0.25">
      <c r="A20" s="48">
        <v>45077</v>
      </c>
      <c r="B20" s="111">
        <v>20010100641</v>
      </c>
      <c r="C20" s="111" t="s">
        <v>243</v>
      </c>
      <c r="D20" s="122"/>
      <c r="E20" s="122"/>
      <c r="F20" s="104">
        <v>0</v>
      </c>
      <c r="G20" s="104">
        <v>1</v>
      </c>
      <c r="H20" s="252">
        <v>12144</v>
      </c>
      <c r="I20" s="251">
        <v>12144</v>
      </c>
      <c r="J20" s="115">
        <v>1</v>
      </c>
      <c r="K20" s="108">
        <f t="shared" si="0"/>
        <v>1.0333333333333332</v>
      </c>
      <c r="L20" s="107">
        <f t="shared" si="1"/>
        <v>12144</v>
      </c>
      <c r="M20" s="116">
        <v>1</v>
      </c>
      <c r="N20" s="104" t="s">
        <v>75</v>
      </c>
      <c r="O20" s="110"/>
    </row>
    <row r="21" spans="1:15" s="45" customFormat="1" ht="15.75" x14ac:dyDescent="0.25">
      <c r="A21" s="101"/>
      <c r="B21" s="101"/>
      <c r="C21" s="101"/>
      <c r="D21" s="101"/>
      <c r="E21" s="101"/>
      <c r="F21" s="101"/>
      <c r="G21" s="101"/>
      <c r="H21" s="101"/>
      <c r="I21" s="101"/>
      <c r="J21" s="101">
        <f>SUM(J5:J20)</f>
        <v>194</v>
      </c>
      <c r="K21" s="220">
        <f>SUM(K5:K16)</f>
        <v>108.76666666666667</v>
      </c>
      <c r="L21" s="221">
        <f>SUM(L5:L20)</f>
        <v>1854683</v>
      </c>
      <c r="M21" s="101"/>
      <c r="N21" s="104"/>
      <c r="O21" s="110"/>
    </row>
    <row r="22" spans="1:15" ht="15.75" x14ac:dyDescent="0.25">
      <c r="A22" s="127"/>
      <c r="B22" s="217"/>
      <c r="C22" s="222" t="s">
        <v>200</v>
      </c>
      <c r="D22" s="127"/>
      <c r="E22" s="127"/>
      <c r="F22" s="127"/>
      <c r="G22" s="127"/>
      <c r="H22" s="127"/>
      <c r="J22" s="127"/>
      <c r="K22" s="127"/>
      <c r="L22" s="127" t="s">
        <v>141</v>
      </c>
      <c r="M22" s="127"/>
      <c r="N22" s="127"/>
      <c r="O22" s="127"/>
    </row>
  </sheetData>
  <mergeCells count="4">
    <mergeCell ref="A1:C3"/>
    <mergeCell ref="D1:N1"/>
    <mergeCell ref="D2:N2"/>
    <mergeCell ref="D3:N3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28C0-40A8-467C-B54A-7956BD9144A7}">
  <sheetPr>
    <pageSetUpPr fitToPage="1"/>
  </sheetPr>
  <dimension ref="A1:P19"/>
  <sheetViews>
    <sheetView workbookViewId="0">
      <selection activeCell="C13" sqref="C13"/>
    </sheetView>
  </sheetViews>
  <sheetFormatPr baseColWidth="10" defaultRowHeight="15" x14ac:dyDescent="0.25"/>
  <cols>
    <col min="1" max="1" width="12.7109375" bestFit="1" customWidth="1"/>
    <col min="2" max="2" width="36.140625" customWidth="1"/>
    <col min="3" max="3" width="50.28515625" bestFit="1" customWidth="1"/>
    <col min="4" max="6" width="0" hidden="1" customWidth="1"/>
    <col min="7" max="7" width="10.7109375" hidden="1" customWidth="1"/>
    <col min="8" max="8" width="30.85546875" hidden="1" customWidth="1"/>
    <col min="9" max="9" width="11.5703125" hidden="1" customWidth="1"/>
    <col min="10" max="10" width="15" hidden="1" customWidth="1"/>
    <col min="11" max="11" width="16.5703125" customWidth="1"/>
    <col min="12" max="12" width="11.5703125" bestFit="1" customWidth="1"/>
    <col min="13" max="13" width="15.42578125" bestFit="1" customWidth="1"/>
    <col min="14" max="14" width="14" customWidth="1"/>
    <col min="15" max="15" width="13.140625" customWidth="1"/>
    <col min="16" max="16" width="14.5703125" customWidth="1"/>
  </cols>
  <sheetData>
    <row r="1" spans="1:16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</row>
    <row r="2" spans="1:16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</row>
    <row r="3" spans="1:16" ht="25.5" x14ac:dyDescent="0.25">
      <c r="A3" s="332"/>
      <c r="B3" s="333"/>
      <c r="C3" s="334"/>
      <c r="D3" s="341" t="s">
        <v>154</v>
      </c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3"/>
      <c r="P3" s="7" t="s">
        <v>22</v>
      </c>
    </row>
    <row r="4" spans="1:16" ht="110.25" x14ac:dyDescent="0.25">
      <c r="A4" s="56" t="s">
        <v>25</v>
      </c>
      <c r="B4" s="56" t="s">
        <v>12</v>
      </c>
      <c r="C4" s="46" t="s">
        <v>11</v>
      </c>
      <c r="D4" s="46" t="s">
        <v>10</v>
      </c>
      <c r="E4" s="46" t="s">
        <v>9</v>
      </c>
      <c r="F4" s="46" t="s">
        <v>8</v>
      </c>
      <c r="G4" s="46" t="s">
        <v>172</v>
      </c>
      <c r="H4" s="46" t="s">
        <v>184</v>
      </c>
      <c r="I4" s="46" t="s">
        <v>170</v>
      </c>
      <c r="J4" s="46" t="s">
        <v>176</v>
      </c>
      <c r="K4" s="57" t="s">
        <v>177</v>
      </c>
      <c r="L4" s="58" t="s">
        <v>20</v>
      </c>
      <c r="M4" s="46" t="s">
        <v>17</v>
      </c>
      <c r="N4" s="46" t="s">
        <v>186</v>
      </c>
      <c r="O4" s="46" t="s">
        <v>187</v>
      </c>
      <c r="P4" s="46" t="s">
        <v>49</v>
      </c>
    </row>
    <row r="5" spans="1:16" ht="15.75" x14ac:dyDescent="0.25">
      <c r="A5" s="102">
        <v>44972</v>
      </c>
      <c r="B5" s="111" t="s">
        <v>35</v>
      </c>
      <c r="C5" s="103" t="s">
        <v>117</v>
      </c>
      <c r="D5" s="104" t="s">
        <v>53</v>
      </c>
      <c r="E5" s="104" t="s">
        <v>51</v>
      </c>
      <c r="F5" s="104">
        <v>10</v>
      </c>
      <c r="G5" s="105">
        <v>70</v>
      </c>
      <c r="H5" s="105">
        <v>130</v>
      </c>
      <c r="I5" s="107">
        <v>1793</v>
      </c>
      <c r="J5" s="107">
        <v>2027</v>
      </c>
      <c r="K5" s="115">
        <v>100</v>
      </c>
      <c r="L5" s="108">
        <f t="shared" ref="L5:L13" si="0">SUM(H5/30)*(30+N5)-G5</f>
        <v>81.666666666666657</v>
      </c>
      <c r="M5" s="107">
        <f>J5*K5</f>
        <v>202700</v>
      </c>
      <c r="N5" s="109">
        <v>5</v>
      </c>
      <c r="O5" s="104" t="s">
        <v>138</v>
      </c>
      <c r="P5" s="110" t="s">
        <v>50</v>
      </c>
    </row>
    <row r="6" spans="1:16" ht="15.75" x14ac:dyDescent="0.25">
      <c r="A6" s="102">
        <v>44972</v>
      </c>
      <c r="B6" s="111" t="s">
        <v>36</v>
      </c>
      <c r="C6" s="103" t="s">
        <v>118</v>
      </c>
      <c r="D6" s="104" t="s">
        <v>53</v>
      </c>
      <c r="E6" s="104" t="s">
        <v>51</v>
      </c>
      <c r="F6" s="104">
        <v>50</v>
      </c>
      <c r="G6" s="105">
        <v>0.5</v>
      </c>
      <c r="H6" s="105">
        <v>1</v>
      </c>
      <c r="I6" s="112">
        <v>14000</v>
      </c>
      <c r="J6" s="107">
        <v>15800</v>
      </c>
      <c r="K6" s="115">
        <v>1</v>
      </c>
      <c r="L6" s="108">
        <f t="shared" si="0"/>
        <v>0.66666666666666674</v>
      </c>
      <c r="M6" s="107">
        <f t="shared" ref="M6:M13" si="1">J6*K6</f>
        <v>15800</v>
      </c>
      <c r="N6" s="109">
        <v>5</v>
      </c>
      <c r="O6" s="104" t="s">
        <v>138</v>
      </c>
      <c r="P6" s="110" t="s">
        <v>50</v>
      </c>
    </row>
    <row r="7" spans="1:16" ht="15.75" x14ac:dyDescent="0.25">
      <c r="A7" s="102">
        <v>44972</v>
      </c>
      <c r="B7" s="111" t="s">
        <v>39</v>
      </c>
      <c r="C7" s="103" t="s">
        <v>190</v>
      </c>
      <c r="D7" s="104" t="s">
        <v>53</v>
      </c>
      <c r="E7" s="104" t="s">
        <v>28</v>
      </c>
      <c r="F7" s="104">
        <v>1</v>
      </c>
      <c r="G7" s="104">
        <v>5</v>
      </c>
      <c r="H7" s="104">
        <v>60</v>
      </c>
      <c r="I7" s="112">
        <v>1450</v>
      </c>
      <c r="J7" s="107">
        <v>1450</v>
      </c>
      <c r="K7" s="115">
        <v>70</v>
      </c>
      <c r="L7" s="108">
        <f t="shared" si="0"/>
        <v>65</v>
      </c>
      <c r="M7" s="107">
        <f t="shared" si="1"/>
        <v>101500</v>
      </c>
      <c r="N7" s="116">
        <v>5</v>
      </c>
      <c r="O7" s="104" t="s">
        <v>138</v>
      </c>
      <c r="P7" s="110" t="s">
        <v>50</v>
      </c>
    </row>
    <row r="8" spans="1:16" ht="15.75" x14ac:dyDescent="0.25">
      <c r="A8" s="102">
        <v>44972</v>
      </c>
      <c r="B8" s="111" t="s">
        <v>36</v>
      </c>
      <c r="C8" s="111" t="s">
        <v>156</v>
      </c>
      <c r="D8" s="104"/>
      <c r="E8" s="104"/>
      <c r="F8" s="104"/>
      <c r="G8" s="104">
        <v>10</v>
      </c>
      <c r="H8" s="104">
        <v>150</v>
      </c>
      <c r="I8" s="107">
        <v>2300</v>
      </c>
      <c r="J8" s="107">
        <v>2599</v>
      </c>
      <c r="K8" s="115">
        <v>170</v>
      </c>
      <c r="L8" s="108">
        <f t="shared" si="0"/>
        <v>165</v>
      </c>
      <c r="M8" s="107">
        <f t="shared" si="1"/>
        <v>441830</v>
      </c>
      <c r="N8" s="116">
        <v>5</v>
      </c>
      <c r="O8" s="104" t="s">
        <v>138</v>
      </c>
      <c r="P8" s="110" t="s">
        <v>50</v>
      </c>
    </row>
    <row r="9" spans="1:16" ht="15.75" x14ac:dyDescent="0.25">
      <c r="A9" s="102">
        <v>44972</v>
      </c>
      <c r="B9" s="111" t="s">
        <v>39</v>
      </c>
      <c r="C9" s="111" t="s">
        <v>157</v>
      </c>
      <c r="D9" s="104"/>
      <c r="E9" s="104"/>
      <c r="F9" s="104"/>
      <c r="G9" s="104">
        <v>10</v>
      </c>
      <c r="H9" s="104">
        <v>150</v>
      </c>
      <c r="I9" s="107">
        <v>1225</v>
      </c>
      <c r="J9" s="107">
        <v>1384</v>
      </c>
      <c r="K9" s="115">
        <v>170</v>
      </c>
      <c r="L9" s="108">
        <f t="shared" si="0"/>
        <v>165</v>
      </c>
      <c r="M9" s="107">
        <f t="shared" si="1"/>
        <v>235280</v>
      </c>
      <c r="N9" s="116">
        <v>5</v>
      </c>
      <c r="O9" s="104" t="s">
        <v>138</v>
      </c>
      <c r="P9" s="110" t="s">
        <v>50</v>
      </c>
    </row>
    <row r="10" spans="1:16" ht="15.75" x14ac:dyDescent="0.25">
      <c r="A10" s="102">
        <v>44972</v>
      </c>
      <c r="B10" s="111" t="s">
        <v>37</v>
      </c>
      <c r="C10" s="118" t="s">
        <v>197</v>
      </c>
      <c r="D10" s="137"/>
      <c r="E10" s="137"/>
      <c r="F10" s="137"/>
      <c r="G10" s="137">
        <v>0</v>
      </c>
      <c r="H10" s="137">
        <v>2</v>
      </c>
      <c r="I10" s="191">
        <v>82900</v>
      </c>
      <c r="J10" s="191">
        <v>90200</v>
      </c>
      <c r="K10" s="249">
        <v>3</v>
      </c>
      <c r="L10" s="250">
        <f t="shared" si="0"/>
        <v>2.3333333333333335</v>
      </c>
      <c r="M10" s="191">
        <f t="shared" si="1"/>
        <v>270600</v>
      </c>
      <c r="N10" s="116">
        <v>5</v>
      </c>
      <c r="O10" s="104"/>
      <c r="P10" s="110"/>
    </row>
    <row r="11" spans="1:16" ht="15.75" x14ac:dyDescent="0.25">
      <c r="A11" s="102"/>
      <c r="B11" s="111"/>
      <c r="C11" s="114"/>
      <c r="D11" s="104"/>
      <c r="E11" s="104"/>
      <c r="F11" s="104"/>
      <c r="G11" s="104"/>
      <c r="H11" s="104"/>
      <c r="I11" s="104"/>
      <c r="J11" s="104"/>
      <c r="K11" s="115"/>
      <c r="L11" s="108">
        <f t="shared" si="0"/>
        <v>0</v>
      </c>
      <c r="M11" s="107">
        <f t="shared" si="1"/>
        <v>0</v>
      </c>
      <c r="N11" s="116">
        <v>1</v>
      </c>
      <c r="O11" s="104"/>
      <c r="P11" s="110"/>
    </row>
    <row r="12" spans="1:16" ht="15.75" x14ac:dyDescent="0.25">
      <c r="A12" s="102"/>
      <c r="B12" s="111"/>
      <c r="C12" s="114"/>
      <c r="D12" s="104"/>
      <c r="E12" s="104"/>
      <c r="F12" s="104"/>
      <c r="G12" s="104"/>
      <c r="H12" s="104"/>
      <c r="I12" s="104"/>
      <c r="J12" s="104"/>
      <c r="K12" s="115"/>
      <c r="L12" s="108">
        <f t="shared" si="0"/>
        <v>0</v>
      </c>
      <c r="M12" s="107">
        <f t="shared" si="1"/>
        <v>0</v>
      </c>
      <c r="N12" s="116">
        <v>1</v>
      </c>
      <c r="O12" s="104"/>
      <c r="P12" s="110"/>
    </row>
    <row r="13" spans="1:16" ht="15.75" x14ac:dyDescent="0.25">
      <c r="A13" s="102"/>
      <c r="B13" s="111"/>
      <c r="C13" s="114"/>
      <c r="D13" s="104"/>
      <c r="E13" s="104"/>
      <c r="F13" s="104"/>
      <c r="G13" s="104"/>
      <c r="H13" s="104"/>
      <c r="I13" s="104"/>
      <c r="J13" s="104"/>
      <c r="K13" s="115"/>
      <c r="L13" s="108">
        <f t="shared" si="0"/>
        <v>0</v>
      </c>
      <c r="M13" s="107">
        <f t="shared" si="1"/>
        <v>0</v>
      </c>
      <c r="N13" s="116">
        <v>1</v>
      </c>
      <c r="O13" s="104"/>
      <c r="P13" s="110"/>
    </row>
    <row r="14" spans="1:16" ht="15.75" x14ac:dyDescent="0.25">
      <c r="A14" s="102"/>
      <c r="B14" s="104"/>
      <c r="C14" s="114"/>
      <c r="D14" s="104"/>
      <c r="E14" s="104"/>
      <c r="F14" s="104"/>
      <c r="G14" s="104"/>
      <c r="H14" s="104"/>
      <c r="I14" s="104"/>
      <c r="J14" s="104"/>
      <c r="K14" s="119">
        <f>SUM(K5:K13)</f>
        <v>514</v>
      </c>
      <c r="L14" s="108">
        <f>SUM(L5:L13)</f>
        <v>479.66666666666663</v>
      </c>
      <c r="M14" s="120">
        <f>SUM(M5:M13)</f>
        <v>1267710</v>
      </c>
      <c r="N14" s="107"/>
      <c r="O14" s="104"/>
      <c r="P14" s="110"/>
    </row>
    <row r="15" spans="1:16" ht="15.75" x14ac:dyDescent="0.25">
      <c r="A15" s="194"/>
      <c r="B15" s="122" t="s">
        <v>158</v>
      </c>
      <c r="C15" s="195"/>
      <c r="D15" s="122"/>
      <c r="E15" s="122"/>
      <c r="F15" s="122"/>
      <c r="G15" s="122"/>
      <c r="H15" s="121" t="s">
        <v>42</v>
      </c>
      <c r="I15" s="122"/>
      <c r="J15" s="122"/>
      <c r="K15" s="123" t="s">
        <v>34</v>
      </c>
      <c r="L15" s="124"/>
      <c r="M15" s="125"/>
      <c r="N15" s="126"/>
      <c r="O15" s="122"/>
      <c r="P15" s="122"/>
    </row>
    <row r="16" spans="1:16" ht="15.75" x14ac:dyDescent="0.25">
      <c r="A16" s="194"/>
      <c r="B16" s="122"/>
      <c r="C16" s="195"/>
      <c r="D16" s="122"/>
      <c r="E16" s="122"/>
      <c r="F16" s="122"/>
      <c r="G16" s="122"/>
      <c r="H16" s="122"/>
      <c r="I16" s="122"/>
      <c r="J16" s="122"/>
      <c r="K16" s="125"/>
      <c r="L16" s="126"/>
      <c r="M16" s="122"/>
      <c r="N16" s="122"/>
      <c r="O16" s="127"/>
      <c r="P16" s="127"/>
    </row>
    <row r="17" spans="1:16" x14ac:dyDescent="0.25">
      <c r="A17" s="3"/>
      <c r="B17" s="2"/>
      <c r="C17" s="32"/>
      <c r="D17" s="2"/>
      <c r="E17" s="2"/>
      <c r="F17" s="2"/>
      <c r="G17" s="2"/>
      <c r="H17" s="2"/>
      <c r="I17" s="2"/>
      <c r="J17" s="2"/>
      <c r="K17" s="35"/>
      <c r="L17" s="36"/>
      <c r="M17" s="2"/>
      <c r="N17" s="2"/>
      <c r="O17" s="1"/>
    </row>
    <row r="18" spans="1:16" x14ac:dyDescent="0.25">
      <c r="A18" s="3"/>
      <c r="B18" s="17"/>
      <c r="C18" s="15"/>
      <c r="D18" s="15"/>
      <c r="E18" s="15"/>
      <c r="F18" s="15"/>
      <c r="G18" s="2"/>
      <c r="H18" s="2"/>
      <c r="I18" s="15"/>
      <c r="J18" s="15"/>
      <c r="K18" s="2"/>
      <c r="L18" s="2"/>
      <c r="M18" s="2"/>
      <c r="N18" s="2"/>
      <c r="O18" s="2"/>
      <c r="P18" s="2"/>
    </row>
    <row r="19" spans="1:16" x14ac:dyDescent="0.25">
      <c r="A19" s="3"/>
      <c r="B19" s="17"/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71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57DE-FF3B-4539-895B-76953074E975}">
  <sheetPr>
    <pageSetUpPr fitToPage="1"/>
  </sheetPr>
  <dimension ref="A1:Q23"/>
  <sheetViews>
    <sheetView workbookViewId="0">
      <selection activeCell="D11" sqref="D11"/>
    </sheetView>
  </sheetViews>
  <sheetFormatPr baseColWidth="10" defaultRowHeight="15" x14ac:dyDescent="0.25"/>
  <cols>
    <col min="2" max="2" width="15.85546875" bestFit="1" customWidth="1"/>
    <col min="3" max="3" width="50.28515625" bestFit="1" customWidth="1"/>
    <col min="9" max="9" width="10.7109375" bestFit="1" customWidth="1"/>
    <col min="10" max="10" width="14.85546875" bestFit="1" customWidth="1"/>
    <col min="13" max="13" width="13.28515625" bestFit="1" customWidth="1"/>
    <col min="17" max="17" width="15.28515625" bestFit="1" customWidth="1"/>
  </cols>
  <sheetData>
    <row r="1" spans="1:17" ht="15.75" x14ac:dyDescent="0.25">
      <c r="A1" s="326"/>
      <c r="B1" s="327"/>
      <c r="C1" s="328"/>
      <c r="D1" s="335" t="s">
        <v>16</v>
      </c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  <c r="P1" s="7" t="s">
        <v>15</v>
      </c>
      <c r="Q1" s="10"/>
    </row>
    <row r="2" spans="1:17" ht="15.75" x14ac:dyDescent="0.25">
      <c r="A2" s="329"/>
      <c r="B2" s="330"/>
      <c r="C2" s="331"/>
      <c r="D2" s="338" t="s">
        <v>14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40"/>
      <c r="P2" s="7" t="s">
        <v>13</v>
      </c>
      <c r="Q2" s="10"/>
    </row>
    <row r="3" spans="1:17" ht="38.25" x14ac:dyDescent="0.25">
      <c r="A3" s="332"/>
      <c r="B3" s="333"/>
      <c r="C3" s="334"/>
      <c r="D3" s="393" t="s">
        <v>57</v>
      </c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4"/>
      <c r="P3" s="7" t="s">
        <v>22</v>
      </c>
      <c r="Q3" s="10"/>
    </row>
    <row r="4" spans="1:17" ht="63.75" x14ac:dyDescent="0.25">
      <c r="A4" s="18" t="s">
        <v>25</v>
      </c>
      <c r="B4" s="18" t="s">
        <v>12</v>
      </c>
      <c r="C4" s="19" t="s">
        <v>11</v>
      </c>
      <c r="D4" s="20" t="s">
        <v>10</v>
      </c>
      <c r="E4" s="19" t="s">
        <v>9</v>
      </c>
      <c r="F4" s="20" t="s">
        <v>8</v>
      </c>
      <c r="G4" s="20" t="s">
        <v>7</v>
      </c>
      <c r="H4" s="20" t="s">
        <v>5</v>
      </c>
      <c r="I4" s="20" t="s">
        <v>2</v>
      </c>
      <c r="J4" s="20" t="s">
        <v>23</v>
      </c>
      <c r="K4" s="21" t="s">
        <v>6</v>
      </c>
      <c r="L4" s="22" t="s">
        <v>20</v>
      </c>
      <c r="M4" s="20" t="s">
        <v>17</v>
      </c>
      <c r="N4" s="20" t="s">
        <v>21</v>
      </c>
      <c r="O4" s="20" t="s">
        <v>1</v>
      </c>
      <c r="P4" s="20" t="s">
        <v>49</v>
      </c>
      <c r="Q4" s="23" t="s">
        <v>19</v>
      </c>
    </row>
    <row r="5" spans="1:17" x14ac:dyDescent="0.25">
      <c r="A5" s="5">
        <v>44669</v>
      </c>
      <c r="B5" s="24" t="s">
        <v>35</v>
      </c>
      <c r="C5" s="39" t="s">
        <v>54</v>
      </c>
      <c r="D5" s="4" t="s">
        <v>55</v>
      </c>
      <c r="E5" s="4" t="s">
        <v>56</v>
      </c>
      <c r="F5" s="4">
        <v>30</v>
      </c>
      <c r="G5" s="28">
        <v>0</v>
      </c>
      <c r="H5" s="28">
        <v>4</v>
      </c>
      <c r="I5" s="9">
        <v>50000</v>
      </c>
      <c r="J5" s="8">
        <v>52000</v>
      </c>
      <c r="K5" s="14">
        <v>6</v>
      </c>
      <c r="L5" s="13">
        <f t="shared" ref="L5" si="0">SUM(H5/30)*(30+N5)-G5</f>
        <v>4.666666666666667</v>
      </c>
      <c r="M5" s="8">
        <f>J5*K5</f>
        <v>312000</v>
      </c>
      <c r="N5" s="12">
        <v>5</v>
      </c>
      <c r="O5" s="4"/>
      <c r="P5" s="6" t="s">
        <v>50</v>
      </c>
      <c r="Q5" s="10"/>
    </row>
    <row r="6" spans="1:17" x14ac:dyDescent="0.25">
      <c r="A6" s="5"/>
      <c r="B6" s="24"/>
      <c r="C6" s="39"/>
      <c r="D6" s="4"/>
      <c r="E6" s="4"/>
      <c r="F6" s="4"/>
      <c r="G6" s="28"/>
      <c r="H6" s="28"/>
      <c r="I6" s="29"/>
      <c r="J6" s="8"/>
      <c r="K6" s="14"/>
      <c r="L6" s="13"/>
      <c r="M6" s="8">
        <f t="shared" ref="M6:M17" si="1">J6*K6</f>
        <v>0</v>
      </c>
      <c r="N6" s="12">
        <v>5</v>
      </c>
      <c r="O6" s="4"/>
      <c r="P6" s="6"/>
      <c r="Q6" s="10"/>
    </row>
    <row r="7" spans="1:17" x14ac:dyDescent="0.25">
      <c r="A7" s="5"/>
      <c r="B7" s="24"/>
      <c r="C7" s="30"/>
      <c r="D7" s="4"/>
      <c r="E7" s="4"/>
      <c r="F7" s="4"/>
      <c r="G7" s="4"/>
      <c r="H7" s="4"/>
      <c r="I7" s="29"/>
      <c r="J7" s="8"/>
      <c r="K7" s="14"/>
      <c r="L7" s="13"/>
      <c r="M7" s="8">
        <f t="shared" si="1"/>
        <v>0</v>
      </c>
      <c r="N7" s="27">
        <v>5</v>
      </c>
      <c r="O7" s="4"/>
      <c r="P7" s="6"/>
      <c r="Q7" s="10"/>
    </row>
    <row r="8" spans="1:17" x14ac:dyDescent="0.25">
      <c r="A8" s="5"/>
      <c r="B8" s="24"/>
      <c r="C8" s="39"/>
      <c r="D8" s="4"/>
      <c r="E8" s="4"/>
      <c r="F8" s="4"/>
      <c r="G8" s="4"/>
      <c r="H8" s="4"/>
      <c r="I8" s="29"/>
      <c r="J8" s="8"/>
      <c r="K8" s="14"/>
      <c r="L8" s="13"/>
      <c r="M8" s="8">
        <f t="shared" si="1"/>
        <v>0</v>
      </c>
      <c r="N8" s="27">
        <v>5</v>
      </c>
      <c r="O8" s="4"/>
      <c r="P8" s="6"/>
      <c r="Q8" s="10"/>
    </row>
    <row r="9" spans="1:17" x14ac:dyDescent="0.25">
      <c r="A9" s="5"/>
      <c r="B9" s="24"/>
      <c r="C9" s="39"/>
      <c r="D9" s="4"/>
      <c r="E9" s="4"/>
      <c r="F9" s="4"/>
      <c r="G9" s="4"/>
      <c r="H9" s="4"/>
      <c r="I9" s="29"/>
      <c r="J9" s="8"/>
      <c r="K9" s="14"/>
      <c r="L9" s="13"/>
      <c r="M9" s="8">
        <f t="shared" si="1"/>
        <v>0</v>
      </c>
      <c r="N9" s="27">
        <v>5</v>
      </c>
      <c r="O9" s="4"/>
      <c r="P9" s="6"/>
      <c r="Q9" s="10"/>
    </row>
    <row r="10" spans="1:17" x14ac:dyDescent="0.25">
      <c r="A10" s="5"/>
      <c r="B10" s="24"/>
      <c r="C10" s="24"/>
      <c r="D10" s="4"/>
      <c r="E10" s="4"/>
      <c r="F10" s="4"/>
      <c r="G10" s="4"/>
      <c r="H10" s="4"/>
      <c r="I10" s="4"/>
      <c r="J10" s="4"/>
      <c r="K10" s="14"/>
      <c r="L10" s="13"/>
      <c r="M10" s="8">
        <f t="shared" si="1"/>
        <v>0</v>
      </c>
      <c r="N10" s="27">
        <v>1</v>
      </c>
      <c r="O10" s="4"/>
      <c r="P10" s="6"/>
      <c r="Q10" s="10"/>
    </row>
    <row r="11" spans="1:17" x14ac:dyDescent="0.25">
      <c r="A11" s="5"/>
      <c r="B11" s="24"/>
      <c r="C11" s="31"/>
      <c r="D11" s="4"/>
      <c r="E11" s="4"/>
      <c r="F11" s="4"/>
      <c r="G11" s="4"/>
      <c r="H11" s="4"/>
      <c r="I11" s="4"/>
      <c r="J11" s="4"/>
      <c r="K11" s="14"/>
      <c r="L11" s="13"/>
      <c r="M11" s="8">
        <f t="shared" si="1"/>
        <v>0</v>
      </c>
      <c r="N11" s="27">
        <v>1</v>
      </c>
      <c r="O11" s="4"/>
      <c r="P11" s="6"/>
      <c r="Q11" s="10"/>
    </row>
    <row r="12" spans="1:17" x14ac:dyDescent="0.25">
      <c r="A12" s="5"/>
      <c r="B12" s="24"/>
      <c r="C12" s="37"/>
      <c r="D12" s="4"/>
      <c r="E12" s="4"/>
      <c r="F12" s="4"/>
      <c r="G12" s="4"/>
      <c r="H12" s="4"/>
      <c r="I12" s="4"/>
      <c r="J12" s="4"/>
      <c r="K12" s="14"/>
      <c r="L12" s="13"/>
      <c r="M12" s="8">
        <f t="shared" si="1"/>
        <v>0</v>
      </c>
      <c r="N12" s="27">
        <v>1</v>
      </c>
      <c r="O12" s="4"/>
      <c r="P12" s="6"/>
      <c r="Q12" s="10"/>
    </row>
    <row r="13" spans="1:17" x14ac:dyDescent="0.25">
      <c r="A13" s="5"/>
      <c r="B13" s="24"/>
      <c r="C13" s="30"/>
      <c r="D13" s="4"/>
      <c r="E13" s="4"/>
      <c r="F13" s="4"/>
      <c r="G13" s="4"/>
      <c r="H13" s="4"/>
      <c r="I13" s="4"/>
      <c r="J13" s="4"/>
      <c r="K13" s="14"/>
      <c r="L13" s="13"/>
      <c r="M13" s="8">
        <f t="shared" si="1"/>
        <v>0</v>
      </c>
      <c r="N13" s="27">
        <v>1</v>
      </c>
      <c r="O13" s="4"/>
      <c r="P13" s="6"/>
      <c r="Q13" s="10"/>
    </row>
    <row r="14" spans="1:17" x14ac:dyDescent="0.25">
      <c r="A14" s="5"/>
      <c r="B14" s="24"/>
      <c r="C14" s="38"/>
      <c r="D14" s="4"/>
      <c r="E14" s="4"/>
      <c r="F14" s="4"/>
      <c r="G14" s="4"/>
      <c r="H14" s="4"/>
      <c r="I14" s="4"/>
      <c r="J14" s="4"/>
      <c r="K14" s="14"/>
      <c r="L14" s="13"/>
      <c r="M14" s="8">
        <f t="shared" si="1"/>
        <v>0</v>
      </c>
      <c r="N14" s="27">
        <v>1</v>
      </c>
      <c r="O14" s="4"/>
      <c r="P14" s="6"/>
      <c r="Q14" s="10"/>
    </row>
    <row r="15" spans="1:17" x14ac:dyDescent="0.25">
      <c r="A15" s="5"/>
      <c r="B15" s="24"/>
      <c r="C15" s="31"/>
      <c r="D15" s="4"/>
      <c r="E15" s="4"/>
      <c r="F15" s="4"/>
      <c r="G15" s="4"/>
      <c r="H15" s="4"/>
      <c r="I15" s="4"/>
      <c r="J15" s="4"/>
      <c r="K15" s="14"/>
      <c r="L15" s="13"/>
      <c r="M15" s="8">
        <f t="shared" si="1"/>
        <v>0</v>
      </c>
      <c r="N15" s="27">
        <v>1</v>
      </c>
      <c r="O15" s="4"/>
      <c r="P15" s="6"/>
      <c r="Q15" s="10"/>
    </row>
    <row r="16" spans="1:17" x14ac:dyDescent="0.25">
      <c r="A16" s="5"/>
      <c r="B16" s="24"/>
      <c r="C16" s="30"/>
      <c r="D16" s="4"/>
      <c r="E16" s="4"/>
      <c r="F16" s="4"/>
      <c r="G16" s="4"/>
      <c r="H16" s="4"/>
      <c r="I16" s="4"/>
      <c r="J16" s="4"/>
      <c r="K16" s="14"/>
      <c r="L16" s="13"/>
      <c r="M16" s="8">
        <f t="shared" si="1"/>
        <v>0</v>
      </c>
      <c r="N16" s="27">
        <v>1</v>
      </c>
      <c r="O16" s="4"/>
      <c r="P16" s="6"/>
      <c r="Q16" s="10"/>
    </row>
    <row r="17" spans="1:17" x14ac:dyDescent="0.25">
      <c r="A17" s="5"/>
      <c r="B17" s="24"/>
      <c r="C17" s="31"/>
      <c r="D17" s="4"/>
      <c r="E17" s="4"/>
      <c r="F17" s="4"/>
      <c r="G17" s="4"/>
      <c r="H17" s="4"/>
      <c r="I17" s="4"/>
      <c r="J17" s="4"/>
      <c r="K17" s="14"/>
      <c r="L17" s="13"/>
      <c r="M17" s="8">
        <f t="shared" si="1"/>
        <v>0</v>
      </c>
      <c r="N17" s="27">
        <v>1</v>
      </c>
      <c r="O17" s="4"/>
      <c r="P17" s="6"/>
      <c r="Q17" s="10"/>
    </row>
    <row r="18" spans="1:17" x14ac:dyDescent="0.25">
      <c r="A18" s="5"/>
      <c r="B18" s="4"/>
      <c r="C18" s="30"/>
      <c r="D18" s="4"/>
      <c r="E18" s="4"/>
      <c r="F18" s="4"/>
      <c r="G18" s="4"/>
      <c r="H18" s="4"/>
      <c r="I18" s="4"/>
      <c r="J18" s="4"/>
      <c r="K18" s="16"/>
      <c r="L18" s="13"/>
      <c r="M18" s="11">
        <f>SUM(M5:M17)</f>
        <v>312000</v>
      </c>
      <c r="N18" s="8"/>
      <c r="O18" s="4"/>
      <c r="P18" s="6"/>
      <c r="Q18" s="10"/>
    </row>
    <row r="19" spans="1:17" x14ac:dyDescent="0.25">
      <c r="A19" s="3"/>
      <c r="B19" s="2"/>
      <c r="C19" s="32"/>
      <c r="D19" s="2"/>
      <c r="E19" s="2"/>
      <c r="F19" s="2"/>
      <c r="G19" s="2"/>
      <c r="H19" s="15"/>
      <c r="I19" s="2"/>
      <c r="J19" s="2"/>
      <c r="K19" s="33" t="s">
        <v>34</v>
      </c>
      <c r="L19" s="34"/>
      <c r="M19" s="35"/>
      <c r="N19" s="36"/>
      <c r="O19" s="2"/>
      <c r="P19" s="2"/>
      <c r="Q19" s="1"/>
    </row>
    <row r="20" spans="1:17" x14ac:dyDescent="0.25">
      <c r="A20" s="3"/>
      <c r="B20" s="2"/>
      <c r="C20" s="32"/>
      <c r="D20" s="2"/>
      <c r="E20" s="2"/>
      <c r="F20" s="2"/>
      <c r="G20" s="2"/>
      <c r="H20" s="2"/>
      <c r="I20" s="2"/>
      <c r="J20" s="2"/>
      <c r="K20" s="35"/>
      <c r="L20" s="36"/>
      <c r="M20" s="2"/>
      <c r="N20" s="2"/>
      <c r="O20" s="1"/>
    </row>
    <row r="21" spans="1:17" x14ac:dyDescent="0.25">
      <c r="A21" s="3"/>
      <c r="B21" s="2"/>
      <c r="C21" s="32"/>
      <c r="D21" s="2"/>
      <c r="E21" s="2"/>
      <c r="F21" s="2"/>
      <c r="G21" s="2"/>
      <c r="H21" s="2"/>
      <c r="I21" s="2"/>
      <c r="J21" s="2"/>
      <c r="K21" s="35"/>
      <c r="L21" s="36"/>
      <c r="M21" s="2"/>
      <c r="N21" s="2"/>
      <c r="O21" s="1"/>
    </row>
    <row r="22" spans="1:17" x14ac:dyDescent="0.25">
      <c r="A22" s="3"/>
      <c r="B22" s="17"/>
      <c r="C22" s="15"/>
      <c r="D22" s="15"/>
      <c r="E22" s="15"/>
      <c r="F22" s="15"/>
      <c r="G22" s="2"/>
      <c r="H22" s="2"/>
      <c r="I22" s="15"/>
      <c r="J22" s="15"/>
      <c r="K22" s="2"/>
      <c r="L22" s="2"/>
      <c r="M22" s="2"/>
      <c r="N22" s="2"/>
      <c r="O22" s="2"/>
      <c r="P22" s="2"/>
      <c r="Q22" s="1"/>
    </row>
    <row r="23" spans="1:17" x14ac:dyDescent="0.25">
      <c r="A23" s="3"/>
      <c r="B23" s="17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"/>
      <c r="Q23" s="1"/>
    </row>
  </sheetData>
  <mergeCells count="4">
    <mergeCell ref="A1:C3"/>
    <mergeCell ref="D1:O1"/>
    <mergeCell ref="D2:O2"/>
    <mergeCell ref="D3:O3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24</vt:i4>
      </vt:variant>
    </vt:vector>
  </HeadingPairs>
  <TitlesOfParts>
    <vt:vector size="56" baseType="lpstr">
      <vt:lpstr>NUTRAB</vt:lpstr>
      <vt:lpstr>NOVAMED </vt:lpstr>
      <vt:lpstr>ARTHROMEDS</vt:lpstr>
      <vt:lpstr>SALUTI</vt:lpstr>
      <vt:lpstr>NEGOCIEMOS </vt:lpstr>
      <vt:lpstr>VALP</vt:lpstr>
      <vt:lpstr>allwes</vt:lpstr>
      <vt:lpstr>DESMEDICOS 2</vt:lpstr>
      <vt:lpstr>MESSEN </vt:lpstr>
      <vt:lpstr>TECNOFARMA</vt:lpstr>
      <vt:lpstr>OSCAR URREGO </vt:lpstr>
      <vt:lpstr>QUIRURMED</vt:lpstr>
      <vt:lpstr>QUIRURM1</vt:lpstr>
      <vt:lpstr>ECOJARDIN</vt:lpstr>
      <vt:lpstr>IMPORMEDICAL </vt:lpstr>
      <vt:lpstr>EUROETIKA</vt:lpstr>
      <vt:lpstr>HEEL</vt:lpstr>
      <vt:lpstr>GUIRO</vt:lpstr>
      <vt:lpstr>DOLLARCITY </vt:lpstr>
      <vt:lpstr>DESMEDICOS</vt:lpstr>
      <vt:lpstr>TECNOFARMA1</vt:lpstr>
      <vt:lpstr>PANGEA</vt:lpstr>
      <vt:lpstr>UROCCIDENTE</vt:lpstr>
      <vt:lpstr>FUTURO</vt:lpstr>
      <vt:lpstr>MACLOVIO </vt:lpstr>
      <vt:lpstr>BIOLOGICA</vt:lpstr>
      <vt:lpstr>EXPRESSMEDICAL</vt:lpstr>
      <vt:lpstr>COBO</vt:lpstr>
      <vt:lpstr>EXPRESSMEDICA</vt:lpstr>
      <vt:lpstr>BIOLAB</vt:lpstr>
      <vt:lpstr>ALLERS1</vt:lpstr>
      <vt:lpstr>Hoja2</vt:lpstr>
      <vt:lpstr>allwes!Área_de_impresión</vt:lpstr>
      <vt:lpstr>ARTHROMEDS!Área_de_impresión</vt:lpstr>
      <vt:lpstr>BIOLOGICA!Área_de_impresión</vt:lpstr>
      <vt:lpstr>COBO!Área_de_impresión</vt:lpstr>
      <vt:lpstr>DESMEDICOS!Área_de_impresión</vt:lpstr>
      <vt:lpstr>'DESMEDICOS 2'!Área_de_impresión</vt:lpstr>
      <vt:lpstr>ECOJARDIN!Área_de_impresión</vt:lpstr>
      <vt:lpstr>EUROETIKA!Área_de_impresión</vt:lpstr>
      <vt:lpstr>EXPRESSMEDICAL!Área_de_impresión</vt:lpstr>
      <vt:lpstr>FUTURO!Área_de_impresión</vt:lpstr>
      <vt:lpstr>GUIRO!Área_de_impresión</vt:lpstr>
      <vt:lpstr>HEEL!Área_de_impresión</vt:lpstr>
      <vt:lpstr>'IMPORMEDICAL '!Área_de_impresión</vt:lpstr>
      <vt:lpstr>'MESSEN '!Área_de_impresión</vt:lpstr>
      <vt:lpstr>'NEGOCIEMOS '!Área_de_impresión</vt:lpstr>
      <vt:lpstr>'NOVAMED '!Área_de_impresión</vt:lpstr>
      <vt:lpstr>NUTRAB!Área_de_impresión</vt:lpstr>
      <vt:lpstr>'OSCAR URREGO '!Área_de_impresión</vt:lpstr>
      <vt:lpstr>PANGEA!Área_de_impresión</vt:lpstr>
      <vt:lpstr>QUIRURMED!Área_de_impresión</vt:lpstr>
      <vt:lpstr>SALUTI!Área_de_impresión</vt:lpstr>
      <vt:lpstr>TECNOFARMA!Área_de_impresión</vt:lpstr>
      <vt:lpstr>TECNOFARMA1!Área_de_impresión</vt:lpstr>
      <vt:lpstr>VALP!Área_de_impresión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DANIEL MURILLO</cp:lastModifiedBy>
  <cp:lastPrinted>2023-07-28T18:03:01Z</cp:lastPrinted>
  <dcterms:created xsi:type="dcterms:W3CDTF">2022-03-28T22:43:24Z</dcterms:created>
  <dcterms:modified xsi:type="dcterms:W3CDTF">2023-08-02T11:26:36Z</dcterms:modified>
</cp:coreProperties>
</file>